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tract" sheetId="1" state="visible" r:id="rId1"/>
    <sheet name="BOQ" sheetId="2" state="visible" r:id="rId2"/>
    <sheet name="Detailed estimate" sheetId="3" state="visible" r:id="rId3"/>
    <sheet name="Features" sheetId="4" state="visible" r:id="rId4"/>
    <sheet name="Rates" sheetId="5" state="visible" r:id="rId5"/>
  </sheets>
  <definedNames>
    <definedName name="_xlnm.Print_Titles" localSheetId="0">'Abstract'!$7:$7</definedName>
    <definedName name="_xlnm.Print_Titles" localSheetId="1">'BOQ'!$7:$7</definedName>
    <definedName name="_xlnm.Print_Titles" localSheetId="2">'Detailed estimate'!$9:$9</definedName>
    <definedName name="_xlnm.Print_Area" localSheetId="2">'Detailed estimate'!$A$1:$H$72</definedName>
    <definedName name="_xlnm.Print_Titles" localSheetId="3">'Features'!$7:$7</definedName>
    <definedName name="_xlnm._FilterDatabase" localSheetId="4" hidden="1">'Rates'!$A$9:$G$105</definedName>
    <definedName name="_xlnm.Print_Titles" localSheetId="4">'Rates'!$9:$9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&gt;=10000000]##\,##\,##\,##0.00;[&gt;=100000]##\,##\,##0.00;##,##0.00"/>
    <numFmt numFmtId="165" formatCode="0.000"/>
    <numFmt numFmtId="166" formatCode="#,##0.000"/>
    <numFmt numFmtId="167" formatCode="0.00&quot; lakh&quot;"/>
  </numFmts>
  <fonts count="10">
    <font>
      <name val="Calibri"/>
      <family val="2"/>
      <color theme="1"/>
      <sz val="11"/>
      <scheme val="minor"/>
    </font>
    <font>
      <name val="Calibri"/>
      <b val="1"/>
      <color rgb="001F3A5F"/>
      <sz val="15"/>
    </font>
    <font>
      <name val="Calibri"/>
      <sz val="10"/>
    </font>
    <font>
      <name val="Calibri"/>
      <i val="1"/>
      <color rgb="005B6B7C"/>
      <sz val="10"/>
    </font>
    <font>
      <name val="Calibri"/>
      <b val="1"/>
      <color rgb="00FFFFFF"/>
      <sz val="10"/>
    </font>
    <font>
      <name val="Calibri"/>
      <i val="1"/>
      <color rgb="005B6B7C"/>
      <sz val="9"/>
    </font>
    <font>
      <name val="Calibri"/>
      <color rgb="000000CC"/>
      <sz val="10"/>
    </font>
    <font>
      <name val="Calibri"/>
      <b val="1"/>
      <color rgb="001F3A5F"/>
      <sz val="10"/>
    </font>
    <font>
      <name val="Calibri"/>
      <b val="1"/>
      <sz val="10"/>
    </font>
    <font>
      <name val="Calibri"/>
      <b val="1"/>
      <sz val="11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B"/>
      </patternFill>
    </fill>
    <fill>
      <patternFill patternType="solid">
        <fgColor rgb="00E8EEF5"/>
      </patternFill>
    </fill>
    <fill>
      <patternFill patternType="solid">
        <fgColor rgb="00F3F6FA"/>
      </patternFill>
    </fill>
    <fill>
      <patternFill patternType="solid">
        <fgColor rgb="00D9E4F0"/>
      </patternFill>
    </fill>
  </fills>
  <borders count="4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thin">
        <color rgb="001F3A5F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medium">
        <color rgb="001F3A5F"/>
      </top>
      <bottom style="medium">
        <color rgb="001F3A5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/>
    </xf>
    <xf numFmtId="164" fontId="2" fillId="0" borderId="1" applyAlignment="1" pivotButton="0" quotePrefix="0" xfId="0">
      <alignment horizontal="right" vertical="top"/>
    </xf>
    <xf numFmtId="0" fontId="2" fillId="5" borderId="2" applyAlignment="1" pivotButton="0" quotePrefix="0" xfId="0">
      <alignment vertical="top"/>
    </xf>
    <xf numFmtId="0" fontId="8" fillId="5" borderId="2" applyAlignment="1" pivotButton="0" quotePrefix="0" xfId="0">
      <alignment vertical="top"/>
    </xf>
    <xf numFmtId="164" fontId="8" fillId="5" borderId="2" applyAlignment="1" pivotButton="0" quotePrefix="0" xfId="0">
      <alignment horizontal="right" vertical="top"/>
    </xf>
    <xf numFmtId="10" fontId="6" fillId="3" borderId="1" applyAlignment="1" pivotButton="0" quotePrefix="0" xfId="0">
      <alignment horizontal="right" vertical="top"/>
    </xf>
    <xf numFmtId="0" fontId="2" fillId="6" borderId="3" applyAlignment="1" pivotButton="0" quotePrefix="0" xfId="0">
      <alignment vertical="top"/>
    </xf>
    <xf numFmtId="0" fontId="8" fillId="6" borderId="3" applyAlignment="1" pivotButton="0" quotePrefix="0" xfId="0">
      <alignment vertical="top"/>
    </xf>
    <xf numFmtId="164" fontId="9" fillId="6" borderId="3" applyAlignment="1" pivotButton="0" quotePrefix="0" xfId="0">
      <alignment horizontal="right" vertical="top"/>
    </xf>
    <xf numFmtId="0" fontId="3" fillId="0" borderId="0" applyAlignment="1" pivotButton="0" quotePrefix="0" xfId="0">
      <alignment vertical="top"/>
    </xf>
    <xf numFmtId="167" fontId="8" fillId="0" borderId="0" applyAlignment="1" pivotButton="0" quotePrefix="0" xfId="0">
      <alignment horizontal="right" vertical="top"/>
    </xf>
    <xf numFmtId="164" fontId="3" fillId="0" borderId="0" applyAlignment="1" pivotButton="0" quotePrefix="0" xfId="0">
      <alignment horizontal="right" vertical="top"/>
    </xf>
    <xf numFmtId="0" fontId="7" fillId="4" borderId="1" applyAlignment="1" pivotButton="0" quotePrefix="0" xfId="0">
      <alignment vertical="top"/>
    </xf>
    <xf numFmtId="0" fontId="2" fillId="4" borderId="1" applyAlignment="1" pivotButton="0" quotePrefix="0" xfId="0">
      <alignment vertical="top"/>
    </xf>
    <xf numFmtId="0" fontId="7" fillId="4" borderId="1" applyAlignment="1" pivotButton="0" quotePrefix="0" xfId="0">
      <alignment horizontal="right" vertical="top"/>
    </xf>
    <xf numFmtId="4" fontId="2" fillId="0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 wrapText="1"/>
    </xf>
    <xf numFmtId="166" fontId="2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vertical="top" wrapText="1"/>
    </xf>
    <xf numFmtId="164" fontId="8" fillId="6" borderId="3" applyAlignment="1" pivotButton="0" quotePrefix="0" xfId="0">
      <alignment horizontal="right" vertical="top"/>
    </xf>
    <xf numFmtId="0" fontId="7" fillId="4" borderId="1" applyAlignment="1" pivotButton="0" quotePrefix="0" xfId="0">
      <alignment horizontal="center" vertical="top"/>
    </xf>
    <xf numFmtId="0" fontId="7" fillId="4" borderId="1" applyAlignment="1" pivotButton="0" quotePrefix="0" xfId="0">
      <alignment vertical="top" wrapText="1"/>
    </xf>
    <xf numFmtId="1" fontId="2" fillId="0" borderId="1" applyAlignment="1" pivotButton="0" quotePrefix="0" xfId="0">
      <alignment horizontal="right" vertical="top"/>
    </xf>
    <xf numFmtId="165" fontId="2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horizontal="right" vertical="top"/>
    </xf>
    <xf numFmtId="166" fontId="8" fillId="5" borderId="2" applyAlignment="1" pivotButton="0" quotePrefix="0" xfId="0">
      <alignment horizontal="right" vertical="top"/>
    </xf>
    <xf numFmtId="0" fontId="8" fillId="5" borderId="2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64" fontId="6" fillId="3" borderId="1" applyAlignment="1" pivotButton="0" quotePrefix="0" xfId="0">
      <alignment horizontal="right" vertical="top"/>
    </xf>
    <xf numFmtId="0" fontId="6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2" customWidth="1" min="3" max="3"/>
    <col width="20" customWidth="1" min="4" max="4"/>
  </cols>
  <sheetData>
    <row r="1" ht="24" customHeight="1">
      <c r="A1" s="1" t="inlineStr">
        <is>
          <t>ABSTRACT OF COST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SOUTH UDA UDAIPUR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 / department: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30" customHeight="1">
      <c r="A7" s="3" t="inlineStr">
        <is>
          <t>S. no.</t>
        </is>
      </c>
      <c r="B7" s="3" t="inlineStr">
        <is>
          <t>Description</t>
        </is>
      </c>
      <c r="C7" s="3" t="inlineStr"/>
      <c r="D7" s="3" t="inlineStr">
        <is>
          <t>Amount (₹)</t>
        </is>
      </c>
    </row>
    <row r="8">
      <c r="A8" s="4" t="n">
        <v>1</v>
      </c>
      <c r="B8" s="5" t="inlineStr">
        <is>
          <t>Earthwork</t>
        </is>
      </c>
      <c r="C8" s="5" t="n"/>
      <c r="D8" s="6">
        <f>'BOQ'!$F$12</f>
        <v/>
      </c>
    </row>
    <row r="9">
      <c r="A9" s="4" t="n">
        <v>2</v>
      </c>
      <c r="B9" s="5" t="inlineStr">
        <is>
          <t>Pavement</t>
        </is>
      </c>
      <c r="C9" s="5" t="n"/>
      <c r="D9" s="6">
        <f>'BOQ'!$F$21</f>
        <v/>
      </c>
    </row>
    <row r="10">
      <c r="A10" s="4" t="n">
        <v>3</v>
      </c>
      <c r="B10" s="5" t="inlineStr">
        <is>
          <t>Structures</t>
        </is>
      </c>
      <c r="C10" s="5" t="n"/>
      <c r="D10" s="6">
        <f>'BOQ'!$F$27</f>
        <v/>
      </c>
    </row>
    <row r="11">
      <c r="A11" s="4" t="n">
        <v>4</v>
      </c>
      <c r="B11" s="5" t="inlineStr">
        <is>
          <t>Road furniture</t>
        </is>
      </c>
      <c r="C11" s="5" t="n"/>
      <c r="D11" s="6">
        <f>'BOQ'!$F$30</f>
        <v/>
      </c>
    </row>
    <row r="12">
      <c r="A12" s="7" t="n"/>
      <c r="B12" s="8" t="inlineStr">
        <is>
          <t>Sub-total (= total of BOQ)</t>
        </is>
      </c>
      <c r="C12" s="7" t="n"/>
      <c r="D12" s="9">
        <f>SUM(D8:D11)</f>
        <v/>
      </c>
    </row>
    <row r="13">
      <c r="A13" s="5" t="n"/>
      <c r="B13" s="5" t="inlineStr">
        <is>
          <t>Contingencies @ % of sub-total</t>
        </is>
      </c>
      <c r="C13" s="10" t="n">
        <v>0.03</v>
      </c>
      <c r="D13" s="6">
        <f>ROUND(D12*C13,2)</f>
        <v/>
      </c>
    </row>
    <row r="14">
      <c r="A14" s="5" t="n"/>
      <c r="B14" s="5" t="inlineStr">
        <is>
          <t>Agency / supervision charges @ % of sub-total</t>
        </is>
      </c>
      <c r="C14" s="10" t="n">
        <v>0</v>
      </c>
      <c r="D14" s="6">
        <f>ROUND(D12*C14,2)</f>
        <v/>
      </c>
    </row>
    <row r="15">
      <c r="A15" s="5" t="n"/>
      <c r="B15" s="5" t="inlineStr">
        <is>
          <t>GST @ % on (sub-total + contingencies + agency charges)</t>
        </is>
      </c>
      <c r="C15" s="10" t="n">
        <v>0.18</v>
      </c>
      <c r="D15" s="6">
        <f>ROUND((D12+D13+D14)*C15,2)</f>
        <v/>
      </c>
    </row>
    <row r="16">
      <c r="A16" s="11" t="n"/>
      <c r="B16" s="12" t="inlineStr">
        <is>
          <t>TOTAL ESTIMATED COST</t>
        </is>
      </c>
      <c r="C16" s="11" t="n"/>
      <c r="D16" s="13">
        <f>D12+D13+D14+D15</f>
        <v/>
      </c>
    </row>
    <row r="17">
      <c r="B17" s="14" t="inlineStr">
        <is>
          <t>Say (in lakh rupees)</t>
        </is>
      </c>
      <c r="D17" s="15">
        <f>ROUND(D16/100000,2)</f>
        <v/>
      </c>
    </row>
    <row r="18">
      <c r="B18" s="14" t="inlineStr">
        <is>
          <t>Check: BOQ total</t>
        </is>
      </c>
      <c r="D18" s="16">
        <f>'BOQ'!$F$32</f>
        <v/>
      </c>
    </row>
    <row r="20">
      <c r="B20" s="17" t="inlineStr">
        <is>
          <t>Lengths measured on the map</t>
        </is>
      </c>
      <c r="C20" s="18" t="n"/>
      <c r="D20" s="19" t="inlineStr">
        <is>
          <t>Length (m)</t>
        </is>
      </c>
    </row>
    <row r="21">
      <c r="B21" s="5" t="inlineStr">
        <is>
          <t>Side drain</t>
        </is>
      </c>
      <c r="C21" s="5" t="n"/>
      <c r="D21" s="20" t="n">
        <v>292.34</v>
      </c>
    </row>
    <row r="22">
      <c r="B22" s="5" t="inlineStr">
        <is>
          <t>Road / carriageway</t>
        </is>
      </c>
      <c r="C22" s="5" t="n"/>
      <c r="D22" s="20" t="n">
        <v>658.49</v>
      </c>
    </row>
    <row r="24">
      <c r="B24" s="14" t="inlineStr">
        <is>
          <t>Rates and percentages in blue (yellow cells) are inputs; all other figures are formulas.</t>
        </is>
      </c>
    </row>
  </sheetData>
  <mergeCells count="5">
    <mergeCell ref="A1:D1"/>
    <mergeCell ref="A5:D5"/>
    <mergeCell ref="A4:D4"/>
    <mergeCell ref="A3:D3"/>
    <mergeCell ref="A2:D2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58" customWidth="1" min="2" max="2"/>
    <col width="7" customWidth="1" min="3" max="3"/>
    <col width="14" customWidth="1" min="4" max="4"/>
    <col width="13" customWidth="1" min="5" max="5"/>
    <col width="17" customWidth="1" min="6" max="6"/>
    <col width="26" customWidth="1" min="7" max="7"/>
  </cols>
  <sheetData>
    <row r="1" ht="24" customHeight="1">
      <c r="A1" s="1" t="inlineStr">
        <is>
          <t>BILL OF QUANTITIES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SOUTH UDA UDAIPUR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 / department: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30" customHeight="1">
      <c r="A7" s="3" t="inlineStr">
        <is>
          <t>Item no.</t>
        </is>
      </c>
      <c r="B7" s="3" t="inlineStr">
        <is>
          <t>Description of item</t>
        </is>
      </c>
      <c r="C7" s="3" t="inlineStr">
        <is>
          <t>Unit</t>
        </is>
      </c>
      <c r="D7" s="3" t="inlineStr">
        <is>
          <t>Quantity</t>
        </is>
      </c>
      <c r="E7" s="3" t="inlineStr">
        <is>
          <t>Rate (₹)</t>
        </is>
      </c>
      <c r="F7" s="3" t="inlineStr">
        <is>
          <t>Amount (₹)</t>
        </is>
      </c>
      <c r="G7" s="3" t="inlineStr">
        <is>
          <t>Rate source</t>
        </is>
      </c>
    </row>
    <row r="8">
      <c r="A8" s="18" t="n"/>
      <c r="B8" s="17" t="inlineStr">
        <is>
          <t>EARTHWORK</t>
        </is>
      </c>
      <c r="C8" s="18" t="n"/>
      <c r="D8" s="18" t="n"/>
      <c r="E8" s="18" t="n"/>
      <c r="F8" s="18" t="n"/>
      <c r="G8" s="18" t="n"/>
    </row>
    <row r="9" ht="15" customHeight="1">
      <c r="A9" s="4" t="n">
        <v>1</v>
      </c>
      <c r="B9" s="21" t="inlineStr">
        <is>
          <t>Clearing and grubbing of road land</t>
        </is>
      </c>
      <c r="C9" s="4" t="inlineStr">
        <is>
          <t>m²</t>
        </is>
      </c>
      <c r="D9" s="22">
        <f>'Detailed estimate'!$G$12</f>
        <v/>
      </c>
      <c r="E9" s="6">
        <f>'Rates'!$F$10</f>
        <v/>
      </c>
      <c r="F9" s="6">
        <f>ROUND(D9*E9,2)</f>
        <v/>
      </c>
      <c r="G9" s="23">
        <f>IF('Rates'!$G$10="","",'Rates'!$G$10)</f>
        <v/>
      </c>
    </row>
    <row r="10" ht="15" customHeight="1">
      <c r="A10" s="4" t="n">
        <v>2</v>
      </c>
      <c r="B10" s="21" t="inlineStr">
        <is>
          <t>Construction of embankment with approved material, compacted</t>
        </is>
      </c>
      <c r="C10" s="4" t="inlineStr">
        <is>
          <t>m³</t>
        </is>
      </c>
      <c r="D10" s="22">
        <f>'Detailed estimate'!$G$16</f>
        <v/>
      </c>
      <c r="E10" s="6">
        <f>'Rates'!$F$11</f>
        <v/>
      </c>
      <c r="F10" s="6">
        <f>ROUND(D10*E10,2)</f>
        <v/>
      </c>
      <c r="G10" s="23">
        <f>IF('Rates'!$G$11="","",'Rates'!$G$11)</f>
        <v/>
      </c>
    </row>
    <row r="11" ht="15" customHeight="1">
      <c r="A11" s="4" t="n">
        <v>3</v>
      </c>
      <c r="B11" s="21" t="inlineStr">
        <is>
          <t>Construction of subgrade, compacted, CBR ≥ 8 %</t>
        </is>
      </c>
      <c r="C11" s="4" t="inlineStr">
        <is>
          <t>m³</t>
        </is>
      </c>
      <c r="D11" s="22">
        <f>'Detailed estimate'!$G$20</f>
        <v/>
      </c>
      <c r="E11" s="6">
        <f>'Rates'!$F$12</f>
        <v/>
      </c>
      <c r="F11" s="6">
        <f>ROUND(D11*E11,2)</f>
        <v/>
      </c>
      <c r="G11" s="23">
        <f>IF('Rates'!$G$12="","",'Rates'!$G$12)</f>
        <v/>
      </c>
    </row>
    <row r="12">
      <c r="A12" s="7" t="n"/>
      <c r="B12" s="8" t="inlineStr">
        <is>
          <t>Total - Earthwork</t>
        </is>
      </c>
      <c r="C12" s="7" t="n"/>
      <c r="D12" s="7" t="n"/>
      <c r="E12" s="7" t="n"/>
      <c r="F12" s="9">
        <f>SUM(F9:F11)</f>
        <v/>
      </c>
      <c r="G12" s="7" t="n"/>
    </row>
    <row r="13">
      <c r="A13" s="18" t="n"/>
      <c r="B13" s="17" t="inlineStr">
        <is>
          <t>PAVEMENT</t>
        </is>
      </c>
      <c r="C13" s="18" t="n"/>
      <c r="D13" s="18" t="n"/>
      <c r="E13" s="18" t="n"/>
      <c r="F13" s="18" t="n"/>
      <c r="G13" s="18" t="n"/>
    </row>
    <row r="14" ht="15" customHeight="1">
      <c r="A14" s="4" t="n">
        <v>4</v>
      </c>
      <c r="B14" s="21" t="inlineStr">
        <is>
          <t>Bituminous concrete (BC) Grading II</t>
        </is>
      </c>
      <c r="C14" s="4" t="inlineStr">
        <is>
          <t>m³</t>
        </is>
      </c>
      <c r="D14" s="22">
        <f>'Detailed estimate'!$G$24</f>
        <v/>
      </c>
      <c r="E14" s="6">
        <f>'Rates'!$F$18</f>
        <v/>
      </c>
      <c r="F14" s="6">
        <f>ROUND(D14*E14,2)</f>
        <v/>
      </c>
      <c r="G14" s="23">
        <f>IF('Rates'!$G$18="","",'Rates'!$G$18)</f>
        <v/>
      </c>
    </row>
    <row r="15" ht="15" customHeight="1">
      <c r="A15" s="4" t="n">
        <v>5</v>
      </c>
      <c r="B15" s="21" t="inlineStr">
        <is>
          <t>Dense bituminous macadam (DBM) Grading II</t>
        </is>
      </c>
      <c r="C15" s="4" t="inlineStr">
        <is>
          <t>m³</t>
        </is>
      </c>
      <c r="D15" s="22">
        <f>'Detailed estimate'!$G$28</f>
        <v/>
      </c>
      <c r="E15" s="6">
        <f>'Rates'!$F$17</f>
        <v/>
      </c>
      <c r="F15" s="6">
        <f>ROUND(D15*E15,2)</f>
        <v/>
      </c>
      <c r="G15" s="23">
        <f>IF('Rates'!$G$17="","",'Rates'!$G$17)</f>
        <v/>
      </c>
    </row>
    <row r="16" ht="15" customHeight="1">
      <c r="A16" s="4" t="n">
        <v>6</v>
      </c>
      <c r="B16" s="21" t="inlineStr">
        <is>
          <t>Granular sub-base (GSB) Grading I</t>
        </is>
      </c>
      <c r="C16" s="4" t="inlineStr">
        <is>
          <t>m³</t>
        </is>
      </c>
      <c r="D16" s="22">
        <f>'Detailed estimate'!$G$32</f>
        <v/>
      </c>
      <c r="E16" s="6">
        <f>'Rates'!$F$13</f>
        <v/>
      </c>
      <c r="F16" s="6">
        <f>ROUND(D16*E16,2)</f>
        <v/>
      </c>
      <c r="G16" s="23">
        <f>IF('Rates'!$G$13="","",'Rates'!$G$13)</f>
        <v/>
      </c>
    </row>
    <row r="17" ht="15" customHeight="1">
      <c r="A17" s="4" t="n">
        <v>7</v>
      </c>
      <c r="B17" s="21" t="inlineStr">
        <is>
          <t>Prime coat over granular base</t>
        </is>
      </c>
      <c r="C17" s="4" t="inlineStr">
        <is>
          <t>m²</t>
        </is>
      </c>
      <c r="D17" s="22">
        <f>'Detailed estimate'!$G$36</f>
        <v/>
      </c>
      <c r="E17" s="6">
        <f>'Rates'!$F$15</f>
        <v/>
      </c>
      <c r="F17" s="6">
        <f>ROUND(D17*E17,2)</f>
        <v/>
      </c>
      <c r="G17" s="23">
        <f>IF('Rates'!$G$15="","",'Rates'!$G$15)</f>
        <v/>
      </c>
    </row>
    <row r="18" ht="15" customHeight="1">
      <c r="A18" s="4" t="n">
        <v>8</v>
      </c>
      <c r="B18" s="21" t="inlineStr">
        <is>
          <t>Granular / earthen shoulder, compacted</t>
        </is>
      </c>
      <c r="C18" s="4" t="inlineStr">
        <is>
          <t>m³</t>
        </is>
      </c>
      <c r="D18" s="22">
        <f>'Detailed estimate'!$G$40</f>
        <v/>
      </c>
      <c r="E18" s="6">
        <f>'Rates'!$F$19</f>
        <v/>
      </c>
      <c r="F18" s="6">
        <f>ROUND(D18*E18,2)</f>
        <v/>
      </c>
      <c r="G18" s="23">
        <f>IF('Rates'!$G$19="","",'Rates'!$G$19)</f>
        <v/>
      </c>
    </row>
    <row r="19" ht="15" customHeight="1">
      <c r="A19" s="4" t="n">
        <v>9</v>
      </c>
      <c r="B19" s="21" t="inlineStr">
        <is>
          <t>Tack coat</t>
        </is>
      </c>
      <c r="C19" s="4" t="inlineStr">
        <is>
          <t>m²</t>
        </is>
      </c>
      <c r="D19" s="22">
        <f>'Detailed estimate'!$G$45</f>
        <v/>
      </c>
      <c r="E19" s="6">
        <f>'Rates'!$F$16</f>
        <v/>
      </c>
      <c r="F19" s="6">
        <f>ROUND(D19*E19,2)</f>
        <v/>
      </c>
      <c r="G19" s="23">
        <f>IF('Rates'!$G$16="","",'Rates'!$G$16)</f>
        <v/>
      </c>
    </row>
    <row r="20" ht="15" customHeight="1">
      <c r="A20" s="4" t="n">
        <v>10</v>
      </c>
      <c r="B20" s="21" t="inlineStr">
        <is>
          <t>Wet mix macadam (WMM)</t>
        </is>
      </c>
      <c r="C20" s="4" t="inlineStr">
        <is>
          <t>m³</t>
        </is>
      </c>
      <c r="D20" s="22">
        <f>'Detailed estimate'!$G$49</f>
        <v/>
      </c>
      <c r="E20" s="6">
        <f>'Rates'!$F$14</f>
        <v/>
      </c>
      <c r="F20" s="6">
        <f>ROUND(D20*E20,2)</f>
        <v/>
      </c>
      <c r="G20" s="23">
        <f>IF('Rates'!$G$14="","",'Rates'!$G$14)</f>
        <v/>
      </c>
    </row>
    <row r="21">
      <c r="A21" s="7" t="n"/>
      <c r="B21" s="8" t="inlineStr">
        <is>
          <t>Total - Pavement</t>
        </is>
      </c>
      <c r="C21" s="7" t="n"/>
      <c r="D21" s="7" t="n"/>
      <c r="E21" s="7" t="n"/>
      <c r="F21" s="9">
        <f>SUM(F14:F20)</f>
        <v/>
      </c>
      <c r="G21" s="7" t="n"/>
    </row>
    <row r="22">
      <c r="A22" s="18" t="n"/>
      <c r="B22" s="17" t="inlineStr">
        <is>
          <t>STRUCTURES</t>
        </is>
      </c>
      <c r="C22" s="18" t="n"/>
      <c r="D22" s="18" t="n"/>
      <c r="E22" s="18" t="n"/>
      <c r="F22" s="18" t="n"/>
      <c r="G22" s="18" t="n"/>
    </row>
    <row r="23" ht="15" customHeight="1">
      <c r="A23" s="4" t="n">
        <v>11</v>
      </c>
      <c r="B23" s="21" t="inlineStr">
        <is>
          <t>PCC M15 levelling course / bedding</t>
        </is>
      </c>
      <c r="C23" s="4" t="inlineStr">
        <is>
          <t>m³</t>
        </is>
      </c>
      <c r="D23" s="22">
        <f>'Detailed estimate'!$G$53</f>
        <v/>
      </c>
      <c r="E23" s="6">
        <f>'Rates'!$F$21</f>
        <v/>
      </c>
      <c r="F23" s="6">
        <f>ROUND(D23*E23,2)</f>
        <v/>
      </c>
      <c r="G23" s="23">
        <f>IF('Rates'!$G$21="","",'Rates'!$G$21)</f>
        <v/>
      </c>
    </row>
    <row r="24" ht="15" customHeight="1">
      <c r="A24" s="4" t="n">
        <v>12</v>
      </c>
      <c r="B24" s="21" t="inlineStr">
        <is>
          <t>RCC M25 in structures (excluding steel)</t>
        </is>
      </c>
      <c r="C24" s="4" t="inlineStr">
        <is>
          <t>m³</t>
        </is>
      </c>
      <c r="D24" s="22">
        <f>'Detailed estimate'!$G$58</f>
        <v/>
      </c>
      <c r="E24" s="6">
        <f>'Rates'!$F$22</f>
        <v/>
      </c>
      <c r="F24" s="6">
        <f>ROUND(D24*E24,2)</f>
        <v/>
      </c>
      <c r="G24" s="23">
        <f>IF('Rates'!$G$22="","",'Rates'!$G$22)</f>
        <v/>
      </c>
    </row>
    <row r="25" ht="15" customHeight="1">
      <c r="A25" s="4" t="n">
        <v>13</v>
      </c>
      <c r="B25" s="21" t="inlineStr">
        <is>
          <t>Reinforcement Fe 500D - supply, cut, bend and place</t>
        </is>
      </c>
      <c r="C25" s="4" t="inlineStr">
        <is>
          <t>t</t>
        </is>
      </c>
      <c r="D25" s="22">
        <f>'Detailed estimate'!$G$62</f>
        <v/>
      </c>
      <c r="E25" s="6">
        <f>'Rates'!$F$23</f>
        <v/>
      </c>
      <c r="F25" s="6">
        <f>ROUND(D25*E25,2)</f>
        <v/>
      </c>
      <c r="G25" s="23">
        <f>IF('Rates'!$G$23="","",'Rates'!$G$23)</f>
        <v/>
      </c>
    </row>
    <row r="26" ht="15" customHeight="1">
      <c r="A26" s="4" t="n">
        <v>14</v>
      </c>
      <c r="B26" s="21" t="inlineStr">
        <is>
          <t>Excavation for structures, incl. backfilling</t>
        </is>
      </c>
      <c r="C26" s="4" t="inlineStr">
        <is>
          <t>m³</t>
        </is>
      </c>
      <c r="D26" s="22">
        <f>'Detailed estimate'!$G$66</f>
        <v/>
      </c>
      <c r="E26" s="6">
        <f>'Rates'!$F$20</f>
        <v/>
      </c>
      <c r="F26" s="6">
        <f>ROUND(D26*E26,2)</f>
        <v/>
      </c>
      <c r="G26" s="23">
        <f>IF('Rates'!$G$20="","",'Rates'!$G$20)</f>
        <v/>
      </c>
    </row>
    <row r="27">
      <c r="A27" s="7" t="n"/>
      <c r="B27" s="8" t="inlineStr">
        <is>
          <t>Total - Structures</t>
        </is>
      </c>
      <c r="C27" s="7" t="n"/>
      <c r="D27" s="7" t="n"/>
      <c r="E27" s="7" t="n"/>
      <c r="F27" s="9">
        <f>SUM(F23:F26)</f>
        <v/>
      </c>
      <c r="G27" s="7" t="n"/>
    </row>
    <row r="28">
      <c r="A28" s="18" t="n"/>
      <c r="B28" s="17" t="inlineStr">
        <is>
          <t>ROAD FURNITURE</t>
        </is>
      </c>
      <c r="C28" s="18" t="n"/>
      <c r="D28" s="18" t="n"/>
      <c r="E28" s="18" t="n"/>
      <c r="F28" s="18" t="n"/>
      <c r="G28" s="18" t="n"/>
    </row>
    <row r="29" ht="15" customHeight="1">
      <c r="A29" s="4" t="n">
        <v>15</v>
      </c>
      <c r="B29" s="21" t="inlineStr">
        <is>
          <t>Thermoplastic road marking 2.5 mm</t>
        </is>
      </c>
      <c r="C29" s="4" t="inlineStr">
        <is>
          <t>m²</t>
        </is>
      </c>
      <c r="D29" s="22">
        <f>'Detailed estimate'!$G$70</f>
        <v/>
      </c>
      <c r="E29" s="6">
        <f>'Rates'!$F$24</f>
        <v/>
      </c>
      <c r="F29" s="6">
        <f>ROUND(D29*E29,2)</f>
        <v/>
      </c>
      <c r="G29" s="23">
        <f>IF('Rates'!$G$24="","",'Rates'!$G$24)</f>
        <v/>
      </c>
    </row>
    <row r="30">
      <c r="A30" s="7" t="n"/>
      <c r="B30" s="8" t="inlineStr">
        <is>
          <t>Total - Road furniture</t>
        </is>
      </c>
      <c r="C30" s="7" t="n"/>
      <c r="D30" s="7" t="n"/>
      <c r="E30" s="7" t="n"/>
      <c r="F30" s="9">
        <f>SUM(F29:F29)</f>
        <v/>
      </c>
      <c r="G30" s="7" t="n"/>
    </row>
    <row r="32">
      <c r="A32" s="11" t="n"/>
      <c r="B32" s="12" t="inlineStr">
        <is>
          <t>TOTAL OF BILL OF QUANTITIES (carried to abstract)</t>
        </is>
      </c>
      <c r="C32" s="11" t="n"/>
      <c r="D32" s="11" t="n"/>
      <c r="E32" s="11" t="n"/>
      <c r="F32" s="24">
        <f>SUM(F12,F21,F27,F30)</f>
        <v/>
      </c>
      <c r="G32" s="11" t="n"/>
    </row>
  </sheetData>
  <mergeCells count="5">
    <mergeCell ref="A1:G1"/>
    <mergeCell ref="A3:G3"/>
    <mergeCell ref="A4:G4"/>
    <mergeCell ref="A2:G2"/>
    <mergeCell ref="A5:G5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62" customWidth="1" min="2" max="2"/>
    <col width="7" customWidth="1" min="3" max="3"/>
    <col width="11" customWidth="1" min="4" max="4"/>
    <col width="10" customWidth="1" min="5" max="5"/>
    <col width="10" customWidth="1" min="6" max="6"/>
    <col width="13" customWidth="1" min="7" max="7"/>
    <col width="7" customWidth="1" min="8" max="8"/>
    <col outlineLevel="1" width="8" customWidth="1" min="9" max="9"/>
    <col outlineLevel="1" width="13" customWidth="1" min="10" max="10"/>
    <col outlineLevel="1" width="17" customWidth="1" min="11" max="11"/>
  </cols>
  <sheetData>
    <row r="1" ht="24" customHeight="1">
      <c r="A1" s="1" t="inlineStr">
        <is>
          <t>DETAILED ESTIMATE - MEASUREMENTS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SOUTH UDA UDAIPUR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 / department: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28" customHeight="1">
      <c r="A7" s="14" t="inlineStr">
        <is>
          <t>Quantity = Nos × L × B × D (metres). Blank dimensions are not used. Locations are chainages along the features drawn on the map; (n) is the feature number.</t>
        </is>
      </c>
    </row>
    <row r="9" ht="30" customHeight="1">
      <c r="A9" s="3" t="inlineStr">
        <is>
          <t>Item no.</t>
        </is>
      </c>
      <c r="B9" s="3" t="inlineStr">
        <is>
          <t>Description / location</t>
        </is>
      </c>
      <c r="C9" s="3" t="inlineStr">
        <is>
          <t>Nos</t>
        </is>
      </c>
      <c r="D9" s="3" t="inlineStr">
        <is>
          <t>L (m)</t>
        </is>
      </c>
      <c r="E9" s="3" t="inlineStr">
        <is>
          <t>B (m)</t>
        </is>
      </c>
      <c r="F9" s="3" t="inlineStr">
        <is>
          <t>D / H (m)</t>
        </is>
      </c>
      <c r="G9" s="3" t="inlineStr">
        <is>
          <t>Quantity</t>
        </is>
      </c>
      <c r="H9" s="3" t="inlineStr">
        <is>
          <t>Unit</t>
        </is>
      </c>
      <c r="I9" s="3" t="inlineStr">
        <is>
          <t>Feature</t>
        </is>
      </c>
      <c r="J9" s="3" t="inlineStr">
        <is>
          <t>Rate (₹)</t>
        </is>
      </c>
      <c r="K9" s="3" t="inlineStr">
        <is>
          <t>Amount (₹)</t>
        </is>
      </c>
    </row>
    <row r="10" ht="15" customHeight="1">
      <c r="A10" s="25" t="n">
        <v>1</v>
      </c>
      <c r="B10" s="26" t="inlineStr">
        <is>
          <t>Clearing and grubbing of road land</t>
        </is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</row>
    <row r="11" ht="28" customHeight="1">
      <c r="A11" s="5" t="n"/>
      <c r="B11" s="21" t="inlineStr">
        <is>
          <t>(2) Road / carriageway 2 - Ch. 0+000.00 to 0+658.49
Clearing and grubbing of road land</t>
        </is>
      </c>
      <c r="C11" s="27" t="n">
        <v>1</v>
      </c>
      <c r="D11" s="28" t="n">
        <v>658.492569005567</v>
      </c>
      <c r="E11" s="28" t="n">
        <v>30</v>
      </c>
      <c r="F11" s="28" t="n"/>
      <c r="G11" s="22">
        <f>PRODUCT(C11:F11)</f>
        <v/>
      </c>
      <c r="H11" s="4" t="inlineStr">
        <is>
          <t>m²</t>
        </is>
      </c>
      <c r="I11" s="29" t="n">
        <v>2</v>
      </c>
      <c r="J11" s="30">
        <f>'Rates'!$F$10</f>
        <v/>
      </c>
      <c r="K11" s="30">
        <f>G11*J11</f>
        <v/>
      </c>
    </row>
    <row r="12">
      <c r="A12" s="7" t="n"/>
      <c r="B12" s="8" t="inlineStr">
        <is>
          <t>Total quantity of item 1</t>
        </is>
      </c>
      <c r="C12" s="7" t="n"/>
      <c r="D12" s="7" t="n"/>
      <c r="E12" s="7" t="n"/>
      <c r="F12" s="7" t="n"/>
      <c r="G12" s="31">
        <f>SUM(G11:G11)</f>
        <v/>
      </c>
      <c r="H12" s="32" t="inlineStr">
        <is>
          <t>m²</t>
        </is>
      </c>
      <c r="I12" s="7" t="n"/>
      <c r="J12" s="7" t="n"/>
      <c r="K12" s="7" t="n"/>
    </row>
    <row r="14" ht="15" customHeight="1">
      <c r="A14" s="25" t="n">
        <v>2</v>
      </c>
      <c r="B14" s="26" t="inlineStr">
        <is>
          <t>Construction of embankment with approved material, compacted</t>
        </is>
      </c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</row>
    <row r="15" ht="28" customHeight="1">
      <c r="A15" s="5" t="n"/>
      <c r="B15" s="21" t="inlineStr">
        <is>
          <t>(2) Road / carriageway 2 - Ch. 0+000.00 to 0+658.49
Embankment: mean width = top 11 + 2 × 1 (side slopes 2H:1V)</t>
        </is>
      </c>
      <c r="C15" s="27" t="n">
        <v>1</v>
      </c>
      <c r="D15" s="28" t="n">
        <v>658.492569005567</v>
      </c>
      <c r="E15" s="28" t="n">
        <v>13</v>
      </c>
      <c r="F15" s="28" t="n">
        <v>1</v>
      </c>
      <c r="G15" s="22">
        <f>PRODUCT(C15:F15)</f>
        <v/>
      </c>
      <c r="H15" s="4" t="inlineStr">
        <is>
          <t>m³</t>
        </is>
      </c>
      <c r="I15" s="29" t="n">
        <v>2</v>
      </c>
      <c r="J15" s="30">
        <f>'Rates'!$F$11</f>
        <v/>
      </c>
      <c r="K15" s="30">
        <f>G15*J15</f>
        <v/>
      </c>
    </row>
    <row r="16">
      <c r="A16" s="7" t="n"/>
      <c r="B16" s="8" t="inlineStr">
        <is>
          <t>Total quantity of item 2</t>
        </is>
      </c>
      <c r="C16" s="7" t="n"/>
      <c r="D16" s="7" t="n"/>
      <c r="E16" s="7" t="n"/>
      <c r="F16" s="7" t="n"/>
      <c r="G16" s="31">
        <f>SUM(G15:G15)</f>
        <v/>
      </c>
      <c r="H16" s="32" t="inlineStr">
        <is>
          <t>m³</t>
        </is>
      </c>
      <c r="I16" s="7" t="n"/>
      <c r="J16" s="7" t="n"/>
      <c r="K16" s="7" t="n"/>
    </row>
    <row r="18" ht="15" customHeight="1">
      <c r="A18" s="25" t="n">
        <v>3</v>
      </c>
      <c r="B18" s="26" t="inlineStr">
        <is>
          <t>Construction of subgrade, compacted, CBR ≥ 8 %</t>
        </is>
      </c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</row>
    <row r="19" ht="28" customHeight="1">
      <c r="A19" s="5" t="n"/>
      <c r="B19" s="21" t="inlineStr">
        <is>
          <t>(2) Road / carriageway 2 - Ch. 0+000.00 to 0+658.49
Subgrade 500 mm (0.5 m extra each side)</t>
        </is>
      </c>
      <c r="C19" s="27" t="n">
        <v>1</v>
      </c>
      <c r="D19" s="28" t="n">
        <v>658.492569005567</v>
      </c>
      <c r="E19" s="28" t="n">
        <v>11</v>
      </c>
      <c r="F19" s="28" t="n">
        <v>0.5</v>
      </c>
      <c r="G19" s="22">
        <f>PRODUCT(C19:F19)</f>
        <v/>
      </c>
      <c r="H19" s="4" t="inlineStr">
        <is>
          <t>m³</t>
        </is>
      </c>
      <c r="I19" s="29" t="n">
        <v>2</v>
      </c>
      <c r="J19" s="30">
        <f>'Rates'!$F$12</f>
        <v/>
      </c>
      <c r="K19" s="30">
        <f>G19*J19</f>
        <v/>
      </c>
    </row>
    <row r="20">
      <c r="A20" s="7" t="n"/>
      <c r="B20" s="8" t="inlineStr">
        <is>
          <t>Total quantity of item 3</t>
        </is>
      </c>
      <c r="C20" s="7" t="n"/>
      <c r="D20" s="7" t="n"/>
      <c r="E20" s="7" t="n"/>
      <c r="F20" s="7" t="n"/>
      <c r="G20" s="31">
        <f>SUM(G19:G19)</f>
        <v/>
      </c>
      <c r="H20" s="32" t="inlineStr">
        <is>
          <t>m³</t>
        </is>
      </c>
      <c r="I20" s="7" t="n"/>
      <c r="J20" s="7" t="n"/>
      <c r="K20" s="7" t="n"/>
    </row>
    <row r="22" ht="15" customHeight="1">
      <c r="A22" s="25" t="n">
        <v>4</v>
      </c>
      <c r="B22" s="26" t="inlineStr">
        <is>
          <t>Bituminous concrete (BC) Grading II</t>
        </is>
      </c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</row>
    <row r="23" ht="28" customHeight="1">
      <c r="A23" s="5" t="n"/>
      <c r="B23" s="21" t="inlineStr">
        <is>
          <t>(2) Road / carriageway 2 - Ch. 0+000.00 to 0+658.49
BC 40 mm over carriageway</t>
        </is>
      </c>
      <c r="C23" s="27" t="n">
        <v>1</v>
      </c>
      <c r="D23" s="28" t="n">
        <v>658.492569005567</v>
      </c>
      <c r="E23" s="28" t="n">
        <v>7</v>
      </c>
      <c r="F23" s="28" t="n">
        <v>0.04</v>
      </c>
      <c r="G23" s="22">
        <f>PRODUCT(C23:F23)</f>
        <v/>
      </c>
      <c r="H23" s="4" t="inlineStr">
        <is>
          <t>m³</t>
        </is>
      </c>
      <c r="I23" s="29" t="n">
        <v>2</v>
      </c>
      <c r="J23" s="30">
        <f>'Rates'!$F$18</f>
        <v/>
      </c>
      <c r="K23" s="30">
        <f>G23*J23</f>
        <v/>
      </c>
    </row>
    <row r="24">
      <c r="A24" s="7" t="n"/>
      <c r="B24" s="8" t="inlineStr">
        <is>
          <t>Total quantity of item 4</t>
        </is>
      </c>
      <c r="C24" s="7" t="n"/>
      <c r="D24" s="7" t="n"/>
      <c r="E24" s="7" t="n"/>
      <c r="F24" s="7" t="n"/>
      <c r="G24" s="31">
        <f>SUM(G23:G23)</f>
        <v/>
      </c>
      <c r="H24" s="32" t="inlineStr">
        <is>
          <t>m³</t>
        </is>
      </c>
      <c r="I24" s="7" t="n"/>
      <c r="J24" s="7" t="n"/>
      <c r="K24" s="7" t="n"/>
    </row>
    <row r="26" ht="15" customHeight="1">
      <c r="A26" s="25" t="n">
        <v>5</v>
      </c>
      <c r="B26" s="26" t="inlineStr">
        <is>
          <t>Dense bituminous macadam (DBM) Grading II</t>
        </is>
      </c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</row>
    <row r="27" ht="28" customHeight="1">
      <c r="A27" s="5" t="n"/>
      <c r="B27" s="21" t="inlineStr">
        <is>
          <t>(2) Road / carriageway 2 - Ch. 0+000.00 to 0+658.49
DBM 60 mm over carriageway</t>
        </is>
      </c>
      <c r="C27" s="27" t="n">
        <v>1</v>
      </c>
      <c r="D27" s="28" t="n">
        <v>658.492569005567</v>
      </c>
      <c r="E27" s="28" t="n">
        <v>7</v>
      </c>
      <c r="F27" s="28" t="n">
        <v>0.06</v>
      </c>
      <c r="G27" s="22">
        <f>PRODUCT(C27:F27)</f>
        <v/>
      </c>
      <c r="H27" s="4" t="inlineStr">
        <is>
          <t>m³</t>
        </is>
      </c>
      <c r="I27" s="29" t="n">
        <v>2</v>
      </c>
      <c r="J27" s="30">
        <f>'Rates'!$F$17</f>
        <v/>
      </c>
      <c r="K27" s="30">
        <f>G27*J27</f>
        <v/>
      </c>
    </row>
    <row r="28">
      <c r="A28" s="7" t="n"/>
      <c r="B28" s="8" t="inlineStr">
        <is>
          <t>Total quantity of item 5</t>
        </is>
      </c>
      <c r="C28" s="7" t="n"/>
      <c r="D28" s="7" t="n"/>
      <c r="E28" s="7" t="n"/>
      <c r="F28" s="7" t="n"/>
      <c r="G28" s="31">
        <f>SUM(G27:G27)</f>
        <v/>
      </c>
      <c r="H28" s="32" t="inlineStr">
        <is>
          <t>m³</t>
        </is>
      </c>
      <c r="I28" s="7" t="n"/>
      <c r="J28" s="7" t="n"/>
      <c r="K28" s="7" t="n"/>
    </row>
    <row r="30" ht="15" customHeight="1">
      <c r="A30" s="25" t="n">
        <v>6</v>
      </c>
      <c r="B30" s="26" t="inlineStr">
        <is>
          <t>Granular sub-base (GSB) Grading I</t>
        </is>
      </c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</row>
    <row r="31" ht="28" customHeight="1">
      <c r="A31" s="5" t="n"/>
      <c r="B31" s="21" t="inlineStr">
        <is>
          <t>(2) Road / carriageway 2 - Ch. 0+000.00 to 0+658.49
GSB 200 mm (0.3 m extra each side)</t>
        </is>
      </c>
      <c r="C31" s="27" t="n">
        <v>1</v>
      </c>
      <c r="D31" s="28" t="n">
        <v>658.492569005567</v>
      </c>
      <c r="E31" s="28" t="n">
        <v>10.6</v>
      </c>
      <c r="F31" s="28" t="n">
        <v>0.2</v>
      </c>
      <c r="G31" s="22">
        <f>PRODUCT(C31:F31)</f>
        <v/>
      </c>
      <c r="H31" s="4" t="inlineStr">
        <is>
          <t>m³</t>
        </is>
      </c>
      <c r="I31" s="29" t="n">
        <v>2</v>
      </c>
      <c r="J31" s="30">
        <f>'Rates'!$F$13</f>
        <v/>
      </c>
      <c r="K31" s="30">
        <f>G31*J31</f>
        <v/>
      </c>
    </row>
    <row r="32">
      <c r="A32" s="7" t="n"/>
      <c r="B32" s="8" t="inlineStr">
        <is>
          <t>Total quantity of item 6</t>
        </is>
      </c>
      <c r="C32" s="7" t="n"/>
      <c r="D32" s="7" t="n"/>
      <c r="E32" s="7" t="n"/>
      <c r="F32" s="7" t="n"/>
      <c r="G32" s="31">
        <f>SUM(G31:G31)</f>
        <v/>
      </c>
      <c r="H32" s="32" t="inlineStr">
        <is>
          <t>m³</t>
        </is>
      </c>
      <c r="I32" s="7" t="n"/>
      <c r="J32" s="7" t="n"/>
      <c r="K32" s="7" t="n"/>
    </row>
    <row r="34" ht="15" customHeight="1">
      <c r="A34" s="25" t="n">
        <v>7</v>
      </c>
      <c r="B34" s="26" t="inlineStr">
        <is>
          <t>Prime coat over granular base</t>
        </is>
      </c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</row>
    <row r="35" ht="28" customHeight="1">
      <c r="A35" s="5" t="n"/>
      <c r="B35" s="21" t="inlineStr">
        <is>
          <t>(2) Road / carriageway 2 - Ch. 0+000.00 to 0+658.49
Prime coat on WMM (0.15 m extra each side)</t>
        </is>
      </c>
      <c r="C35" s="27" t="n">
        <v>1</v>
      </c>
      <c r="D35" s="28" t="n">
        <v>658.492569005567</v>
      </c>
      <c r="E35" s="28" t="n">
        <v>7.3</v>
      </c>
      <c r="F35" s="28" t="n"/>
      <c r="G35" s="22">
        <f>PRODUCT(C35:F35)</f>
        <v/>
      </c>
      <c r="H35" s="4" t="inlineStr">
        <is>
          <t>m²</t>
        </is>
      </c>
      <c r="I35" s="29" t="n">
        <v>2</v>
      </c>
      <c r="J35" s="30">
        <f>'Rates'!$F$15</f>
        <v/>
      </c>
      <c r="K35" s="30">
        <f>G35*J35</f>
        <v/>
      </c>
    </row>
    <row r="36">
      <c r="A36" s="7" t="n"/>
      <c r="B36" s="8" t="inlineStr">
        <is>
          <t>Total quantity of item 7</t>
        </is>
      </c>
      <c r="C36" s="7" t="n"/>
      <c r="D36" s="7" t="n"/>
      <c r="E36" s="7" t="n"/>
      <c r="F36" s="7" t="n"/>
      <c r="G36" s="31">
        <f>SUM(G35:G35)</f>
        <v/>
      </c>
      <c r="H36" s="32" t="inlineStr">
        <is>
          <t>m²</t>
        </is>
      </c>
      <c r="I36" s="7" t="n"/>
      <c r="J36" s="7" t="n"/>
      <c r="K36" s="7" t="n"/>
    </row>
    <row r="38" ht="15" customHeight="1">
      <c r="A38" s="25" t="n">
        <v>8</v>
      </c>
      <c r="B38" s="26" t="inlineStr">
        <is>
          <t>Granular / earthen shoulder, compacted</t>
        </is>
      </c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</row>
    <row r="39" ht="28" customHeight="1">
      <c r="A39" s="5" t="n"/>
      <c r="B39" s="21" t="inlineStr">
        <is>
          <t>(2) Road / carriageway 2 - Ch. 0+000.00 to 0+658.49
Granular / earthen shoulders, depth = pavement thickness</t>
        </is>
      </c>
      <c r="C39" s="27" t="n">
        <v>2</v>
      </c>
      <c r="D39" s="28" t="n">
        <v>658.492569005567</v>
      </c>
      <c r="E39" s="28" t="n">
        <v>1.5</v>
      </c>
      <c r="F39" s="28" t="n">
        <v>0.35</v>
      </c>
      <c r="G39" s="22">
        <f>PRODUCT(C39:F39)</f>
        <v/>
      </c>
      <c r="H39" s="4" t="inlineStr">
        <is>
          <t>m³</t>
        </is>
      </c>
      <c r="I39" s="29" t="n">
        <v>2</v>
      </c>
      <c r="J39" s="30">
        <f>'Rates'!$F$19</f>
        <v/>
      </c>
      <c r="K39" s="30">
        <f>G39*J39</f>
        <v/>
      </c>
    </row>
    <row r="40">
      <c r="A40" s="7" t="n"/>
      <c r="B40" s="8" t="inlineStr">
        <is>
          <t>Total quantity of item 8</t>
        </is>
      </c>
      <c r="C40" s="7" t="n"/>
      <c r="D40" s="7" t="n"/>
      <c r="E40" s="7" t="n"/>
      <c r="F40" s="7" t="n"/>
      <c r="G40" s="31">
        <f>SUM(G39:G39)</f>
        <v/>
      </c>
      <c r="H40" s="32" t="inlineStr">
        <is>
          <t>m³</t>
        </is>
      </c>
      <c r="I40" s="7" t="n"/>
      <c r="J40" s="7" t="n"/>
      <c r="K40" s="7" t="n"/>
    </row>
    <row r="42" ht="15" customHeight="1">
      <c r="A42" s="25" t="n">
        <v>9</v>
      </c>
      <c r="B42" s="26" t="inlineStr">
        <is>
          <t>Tack coat</t>
        </is>
      </c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</row>
    <row r="43" ht="28" customHeight="1">
      <c r="A43" s="5" t="n"/>
      <c r="B43" s="21" t="inlineStr">
        <is>
          <t>(2) Road / carriageway 2 - Ch. 0+000.00 to 0+658.49
Tack coat on DBM (below BC)</t>
        </is>
      </c>
      <c r="C43" s="27" t="n">
        <v>1</v>
      </c>
      <c r="D43" s="28" t="n">
        <v>658.492569005567</v>
      </c>
      <c r="E43" s="28" t="n">
        <v>7</v>
      </c>
      <c r="F43" s="28" t="n"/>
      <c r="G43" s="22">
        <f>PRODUCT(C43:F43)</f>
        <v/>
      </c>
      <c r="H43" s="4" t="inlineStr">
        <is>
          <t>m²</t>
        </is>
      </c>
      <c r="I43" s="29" t="n">
        <v>2</v>
      </c>
      <c r="J43" s="30">
        <f>'Rates'!$F$16</f>
        <v/>
      </c>
      <c r="K43" s="30">
        <f>G43*J43</f>
        <v/>
      </c>
    </row>
    <row r="44" ht="15" customHeight="1">
      <c r="A44" s="5" t="n"/>
      <c r="B44" s="21" t="inlineStr">
        <is>
          <t>Tack coat on primed WMM (below DBM)</t>
        </is>
      </c>
      <c r="C44" s="27" t="n">
        <v>1</v>
      </c>
      <c r="D44" s="28" t="n">
        <v>658.492569005567</v>
      </c>
      <c r="E44" s="28" t="n">
        <v>7</v>
      </c>
      <c r="F44" s="28" t="n"/>
      <c r="G44" s="22">
        <f>PRODUCT(C44:F44)</f>
        <v/>
      </c>
      <c r="H44" s="4" t="inlineStr">
        <is>
          <t>m²</t>
        </is>
      </c>
      <c r="I44" s="29" t="n">
        <v>2</v>
      </c>
      <c r="J44" s="30">
        <f>'Rates'!$F$16</f>
        <v/>
      </c>
      <c r="K44" s="30">
        <f>G44*J44</f>
        <v/>
      </c>
    </row>
    <row r="45">
      <c r="A45" s="7" t="n"/>
      <c r="B45" s="8" t="inlineStr">
        <is>
          <t>Total quantity of item 9</t>
        </is>
      </c>
      <c r="C45" s="7" t="n"/>
      <c r="D45" s="7" t="n"/>
      <c r="E45" s="7" t="n"/>
      <c r="F45" s="7" t="n"/>
      <c r="G45" s="31">
        <f>SUM(G43:G44)</f>
        <v/>
      </c>
      <c r="H45" s="32" t="inlineStr">
        <is>
          <t>m²</t>
        </is>
      </c>
      <c r="I45" s="7" t="n"/>
      <c r="J45" s="7" t="n"/>
      <c r="K45" s="7" t="n"/>
    </row>
    <row r="47" ht="15" customHeight="1">
      <c r="A47" s="25" t="n">
        <v>10</v>
      </c>
      <c r="B47" s="26" t="inlineStr">
        <is>
          <t>Wet mix macadam (WMM)</t>
        </is>
      </c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</row>
    <row r="48" ht="28" customHeight="1">
      <c r="A48" s="5" t="n"/>
      <c r="B48" s="21" t="inlineStr">
        <is>
          <t>(2) Road / carriageway 2 - Ch. 0+000.00 to 0+658.49
WMM 250 mm (0.15 m extra each side)</t>
        </is>
      </c>
      <c r="C48" s="27" t="n">
        <v>1</v>
      </c>
      <c r="D48" s="28" t="n">
        <v>658.492569005567</v>
      </c>
      <c r="E48" s="28" t="n">
        <v>7.3</v>
      </c>
      <c r="F48" s="28" t="n">
        <v>0.25</v>
      </c>
      <c r="G48" s="22">
        <f>PRODUCT(C48:F48)</f>
        <v/>
      </c>
      <c r="H48" s="4" t="inlineStr">
        <is>
          <t>m³</t>
        </is>
      </c>
      <c r="I48" s="29" t="n">
        <v>2</v>
      </c>
      <c r="J48" s="30">
        <f>'Rates'!$F$14</f>
        <v/>
      </c>
      <c r="K48" s="30">
        <f>G48*J48</f>
        <v/>
      </c>
    </row>
    <row r="49">
      <c r="A49" s="7" t="n"/>
      <c r="B49" s="8" t="inlineStr">
        <is>
          <t>Total quantity of item 10</t>
        </is>
      </c>
      <c r="C49" s="7" t="n"/>
      <c r="D49" s="7" t="n"/>
      <c r="E49" s="7" t="n"/>
      <c r="F49" s="7" t="n"/>
      <c r="G49" s="31">
        <f>SUM(G48:G48)</f>
        <v/>
      </c>
      <c r="H49" s="32" t="inlineStr">
        <is>
          <t>m³</t>
        </is>
      </c>
      <c r="I49" s="7" t="n"/>
      <c r="J49" s="7" t="n"/>
      <c r="K49" s="7" t="n"/>
    </row>
    <row r="51" ht="15" customHeight="1">
      <c r="A51" s="25" t="n">
        <v>11</v>
      </c>
      <c r="B51" s="26" t="inlineStr">
        <is>
          <t>PCC M15 levelling course / bedding</t>
        </is>
      </c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</row>
    <row r="52" ht="28" customHeight="1">
      <c r="A52" s="5" t="n"/>
      <c r="B52" s="21" t="inlineStr">
        <is>
          <t>(1) Side drain 1 - Ch. 0+000.00 to 0+292.34
PCC M15 levelling course 100 mm</t>
        </is>
      </c>
      <c r="C52" s="27" t="n">
        <v>1</v>
      </c>
      <c r="D52" s="28" t="n">
        <v>292.3416382979263</v>
      </c>
      <c r="E52" s="28" t="n">
        <v>1.2</v>
      </c>
      <c r="F52" s="28" t="n">
        <v>0.1</v>
      </c>
      <c r="G52" s="22">
        <f>PRODUCT(C52:F52)</f>
        <v/>
      </c>
      <c r="H52" s="4" t="inlineStr">
        <is>
          <t>m³</t>
        </is>
      </c>
      <c r="I52" s="29" t="n">
        <v>1</v>
      </c>
      <c r="J52" s="30">
        <f>'Rates'!$F$21</f>
        <v/>
      </c>
      <c r="K52" s="30">
        <f>G52*J52</f>
        <v/>
      </c>
    </row>
    <row r="53">
      <c r="A53" s="7" t="n"/>
      <c r="B53" s="8" t="inlineStr">
        <is>
          <t>Total quantity of item 11</t>
        </is>
      </c>
      <c r="C53" s="7" t="n"/>
      <c r="D53" s="7" t="n"/>
      <c r="E53" s="7" t="n"/>
      <c r="F53" s="7" t="n"/>
      <c r="G53" s="31">
        <f>SUM(G52:G52)</f>
        <v/>
      </c>
      <c r="H53" s="32" t="inlineStr">
        <is>
          <t>m³</t>
        </is>
      </c>
      <c r="I53" s="7" t="n"/>
      <c r="J53" s="7" t="n"/>
      <c r="K53" s="7" t="n"/>
    </row>
    <row r="55" ht="15" customHeight="1">
      <c r="A55" s="25" t="n">
        <v>12</v>
      </c>
      <c r="B55" s="26" t="inlineStr">
        <is>
          <t>RCC M25 in structures (excluding steel)</t>
        </is>
      </c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</row>
    <row r="56" ht="28" customHeight="1">
      <c r="A56" s="5" t="n"/>
      <c r="B56" s="21" t="inlineStr">
        <is>
          <t>(1) Side drain 1 - Ch. 0+000.00 to 0+292.34
RCC M25 side walls 0.15 m thick</t>
        </is>
      </c>
      <c r="C56" s="27" t="n">
        <v>2</v>
      </c>
      <c r="D56" s="28" t="n">
        <v>292.3416382979263</v>
      </c>
      <c r="E56" s="28" t="n">
        <v>0.15</v>
      </c>
      <c r="F56" s="28" t="n">
        <v>0.6</v>
      </c>
      <c r="G56" s="22">
        <f>PRODUCT(C56:F56)</f>
        <v/>
      </c>
      <c r="H56" s="4" t="inlineStr">
        <is>
          <t>m³</t>
        </is>
      </c>
      <c r="I56" s="29" t="n">
        <v>1</v>
      </c>
      <c r="J56" s="30">
        <f>'Rates'!$F$22</f>
        <v/>
      </c>
      <c r="K56" s="30">
        <f>G56*J56</f>
        <v/>
      </c>
    </row>
    <row r="57" ht="15" customHeight="1">
      <c r="A57" s="5" t="n"/>
      <c r="B57" s="21" t="inlineStr">
        <is>
          <t>RCC M25 base slab, outer width 0.9 m</t>
        </is>
      </c>
      <c r="C57" s="27" t="n">
        <v>1</v>
      </c>
      <c r="D57" s="28" t="n">
        <v>292.3416382979263</v>
      </c>
      <c r="E57" s="28" t="n">
        <v>0.8999999999999999</v>
      </c>
      <c r="F57" s="28" t="n">
        <v>0.15</v>
      </c>
      <c r="G57" s="22">
        <f>PRODUCT(C57:F57)</f>
        <v/>
      </c>
      <c r="H57" s="4" t="inlineStr">
        <is>
          <t>m³</t>
        </is>
      </c>
      <c r="I57" s="29" t="n">
        <v>1</v>
      </c>
      <c r="J57" s="30">
        <f>'Rates'!$F$22</f>
        <v/>
      </c>
      <c r="K57" s="30">
        <f>G57*J57</f>
        <v/>
      </c>
    </row>
    <row r="58">
      <c r="A58" s="7" t="n"/>
      <c r="B58" s="8" t="inlineStr">
        <is>
          <t>Total quantity of item 12</t>
        </is>
      </c>
      <c r="C58" s="7" t="n"/>
      <c r="D58" s="7" t="n"/>
      <c r="E58" s="7" t="n"/>
      <c r="F58" s="7" t="n"/>
      <c r="G58" s="31">
        <f>SUM(G56:G57)</f>
        <v/>
      </c>
      <c r="H58" s="32" t="inlineStr">
        <is>
          <t>m³</t>
        </is>
      </c>
      <c r="I58" s="7" t="n"/>
      <c r="J58" s="7" t="n"/>
      <c r="K58" s="7" t="n"/>
    </row>
    <row r="60" ht="15" customHeight="1">
      <c r="A60" s="25" t="n">
        <v>13</v>
      </c>
      <c r="B60" s="26" t="inlineStr">
        <is>
          <t>Reinforcement Fe 500D - supply, cut, bend and place</t>
        </is>
      </c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</row>
    <row r="61" ht="41" customHeight="1">
      <c r="A61" s="5" t="n"/>
      <c r="B61" s="21" t="inlineStr">
        <is>
          <t>(1) Side drain 1 - Ch. 0+000.00 to 0+292.34
Reinforcement Fe500D as designed (IS 456): 9.31 kg per m of drain incl. 5 % laps - t per m</t>
        </is>
      </c>
      <c r="C61" s="27" t="n">
        <v>1</v>
      </c>
      <c r="D61" s="28" t="n">
        <v>292.3416382979263</v>
      </c>
      <c r="E61" s="28" t="n">
        <v>0.009313761616213882</v>
      </c>
      <c r="F61" s="28" t="n"/>
      <c r="G61" s="22">
        <f>PRODUCT(C61:F61)</f>
        <v/>
      </c>
      <c r="H61" s="4" t="inlineStr">
        <is>
          <t>t</t>
        </is>
      </c>
      <c r="I61" s="29" t="n">
        <v>1</v>
      </c>
      <c r="J61" s="30">
        <f>'Rates'!$F$23</f>
        <v/>
      </c>
      <c r="K61" s="30">
        <f>G61*J61</f>
        <v/>
      </c>
    </row>
    <row r="62">
      <c r="A62" s="7" t="n"/>
      <c r="B62" s="8" t="inlineStr">
        <is>
          <t>Total quantity of item 13</t>
        </is>
      </c>
      <c r="C62" s="7" t="n"/>
      <c r="D62" s="7" t="n"/>
      <c r="E62" s="7" t="n"/>
      <c r="F62" s="7" t="n"/>
      <c r="G62" s="31">
        <f>SUM(G61:G61)</f>
        <v/>
      </c>
      <c r="H62" s="32" t="inlineStr">
        <is>
          <t>t</t>
        </is>
      </c>
      <c r="I62" s="7" t="n"/>
      <c r="J62" s="7" t="n"/>
      <c r="K62" s="7" t="n"/>
    </row>
    <row r="64" ht="15" customHeight="1">
      <c r="A64" s="25" t="n">
        <v>14</v>
      </c>
      <c r="B64" s="26" t="inlineStr">
        <is>
          <t>Excavation for structures, incl. backfilling</t>
        </is>
      </c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</row>
    <row r="65" ht="28" customHeight="1">
      <c r="A65" s="5" t="n"/>
      <c r="B65" s="21" t="inlineStr">
        <is>
          <t>(1) Side drain 1 - Ch. 0+000.00 to 0+292.34
Excavation (one side): outer width 0.9 + 0.3 working space</t>
        </is>
      </c>
      <c r="C65" s="27" t="n">
        <v>1</v>
      </c>
      <c r="D65" s="28" t="n">
        <v>292.3416382979263</v>
      </c>
      <c r="E65" s="28" t="n">
        <v>1.2</v>
      </c>
      <c r="F65" s="28" t="n">
        <v>0.85</v>
      </c>
      <c r="G65" s="22">
        <f>PRODUCT(C65:F65)</f>
        <v/>
      </c>
      <c r="H65" s="4" t="inlineStr">
        <is>
          <t>m³</t>
        </is>
      </c>
      <c r="I65" s="29" t="n">
        <v>1</v>
      </c>
      <c r="J65" s="30">
        <f>'Rates'!$F$20</f>
        <v/>
      </c>
      <c r="K65" s="30">
        <f>G65*J65</f>
        <v/>
      </c>
    </row>
    <row r="66">
      <c r="A66" s="7" t="n"/>
      <c r="B66" s="8" t="inlineStr">
        <is>
          <t>Total quantity of item 14</t>
        </is>
      </c>
      <c r="C66" s="7" t="n"/>
      <c r="D66" s="7" t="n"/>
      <c r="E66" s="7" t="n"/>
      <c r="F66" s="7" t="n"/>
      <c r="G66" s="31">
        <f>SUM(G65:G65)</f>
        <v/>
      </c>
      <c r="H66" s="32" t="inlineStr">
        <is>
          <t>m³</t>
        </is>
      </c>
      <c r="I66" s="7" t="n"/>
      <c r="J66" s="7" t="n"/>
      <c r="K66" s="7" t="n"/>
    </row>
    <row r="68" ht="15" customHeight="1">
      <c r="A68" s="25" t="n">
        <v>15</v>
      </c>
      <c r="B68" s="26" t="inlineStr">
        <is>
          <t>Thermoplastic road marking 2.5 mm</t>
        </is>
      </c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</row>
    <row r="69" ht="28" customHeight="1">
      <c r="A69" s="5" t="n"/>
      <c r="B69" s="21" t="inlineStr">
        <is>
          <t>(2) Road / carriageway 2 - Ch. 0+000.00 to 0+658.49
Road marking - centre and edge lines, 150 mm wide</t>
        </is>
      </c>
      <c r="C69" s="27" t="n">
        <v>3</v>
      </c>
      <c r="D69" s="28" t="n">
        <v>658.492569005567</v>
      </c>
      <c r="E69" s="28" t="n">
        <v>0.15</v>
      </c>
      <c r="F69" s="28" t="n"/>
      <c r="G69" s="22">
        <f>PRODUCT(C69:F69)</f>
        <v/>
      </c>
      <c r="H69" s="4" t="inlineStr">
        <is>
          <t>m²</t>
        </is>
      </c>
      <c r="I69" s="29" t="n">
        <v>2</v>
      </c>
      <c r="J69" s="30">
        <f>'Rates'!$F$24</f>
        <v/>
      </c>
      <c r="K69" s="30">
        <f>G69*J69</f>
        <v/>
      </c>
    </row>
    <row r="70">
      <c r="A70" s="7" t="n"/>
      <c r="B70" s="8" t="inlineStr">
        <is>
          <t>Total quantity of item 15</t>
        </is>
      </c>
      <c r="C70" s="7" t="n"/>
      <c r="D70" s="7" t="n"/>
      <c r="E70" s="7" t="n"/>
      <c r="F70" s="7" t="n"/>
      <c r="G70" s="31">
        <f>SUM(G69:G69)</f>
        <v/>
      </c>
      <c r="H70" s="32" t="inlineStr">
        <is>
          <t>m²</t>
        </is>
      </c>
      <c r="I70" s="7" t="n"/>
      <c r="J70" s="7" t="n"/>
      <c r="K70" s="7" t="n"/>
    </row>
  </sheetData>
  <mergeCells count="6">
    <mergeCell ref="A1:H1"/>
    <mergeCell ref="A4:H4"/>
    <mergeCell ref="A3:H3"/>
    <mergeCell ref="A7:H7"/>
    <mergeCell ref="A2:H2"/>
    <mergeCell ref="A5:H5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30" customWidth="1" min="4" max="4"/>
    <col width="13" customWidth="1" min="5" max="5"/>
    <col width="18" customWidth="1" min="6" max="6"/>
  </cols>
  <sheetData>
    <row r="1" ht="24" customHeight="1">
      <c r="A1" s="1" t="inlineStr">
        <is>
          <t>COST OF EACH DRAWN FEATURE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SOUTH UDA UDAIPUR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 / department: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30" customHeight="1">
      <c r="A7" s="3" t="inlineStr">
        <is>
          <t>No.</t>
        </is>
      </c>
      <c r="B7" s="3" t="inlineStr">
        <is>
          <t>Feature</t>
        </is>
      </c>
      <c r="C7" s="3" t="inlineStr">
        <is>
          <t>Type of work</t>
        </is>
      </c>
      <c r="D7" s="3" t="inlineStr">
        <is>
          <t>Location</t>
        </is>
      </c>
      <c r="E7" s="3" t="inlineStr">
        <is>
          <t>Length (m)</t>
        </is>
      </c>
      <c r="F7" s="3" t="inlineStr">
        <is>
          <t>Amount (₹)</t>
        </is>
      </c>
    </row>
    <row r="8" ht="15" customHeight="1">
      <c r="A8" s="4" t="n">
        <v>1</v>
      </c>
      <c r="B8" s="21" t="inlineStr">
        <is>
          <t>Side drain 1</t>
        </is>
      </c>
      <c r="C8" s="21" t="inlineStr">
        <is>
          <t>Side drain</t>
        </is>
      </c>
      <c r="D8" s="21" t="inlineStr">
        <is>
          <t>Ch. 0+000.00 to 0+292.34</t>
        </is>
      </c>
      <c r="E8" s="20" t="n">
        <v>292.34</v>
      </c>
      <c r="F8" s="6">
        <f>SUMIF('Detailed estimate'!$I$10:$I$72,A8,'Detailed estimate'!$K$10:$K$72)</f>
        <v/>
      </c>
    </row>
    <row r="9" ht="15" customHeight="1">
      <c r="A9" s="4" t="n">
        <v>2</v>
      </c>
      <c r="B9" s="21" t="inlineStr">
        <is>
          <t>Road / carriageway 2</t>
        </is>
      </c>
      <c r="C9" s="21" t="inlineStr">
        <is>
          <t>Road / carriageway</t>
        </is>
      </c>
      <c r="D9" s="21" t="inlineStr">
        <is>
          <t>Ch. 0+000.00 to 0+658.49</t>
        </is>
      </c>
      <c r="E9" s="20" t="n">
        <v>658.49</v>
      </c>
      <c r="F9" s="6">
        <f>SUMIF('Detailed estimate'!$I$10:$I$72,A9,'Detailed estimate'!$K$10:$K$72)</f>
        <v/>
      </c>
    </row>
    <row r="10">
      <c r="A10" s="11" t="n"/>
      <c r="B10" s="12" t="inlineStr">
        <is>
          <t>Total (before contingencies and taxes)</t>
        </is>
      </c>
      <c r="C10" s="11" t="n"/>
      <c r="D10" s="11" t="n"/>
      <c r="E10" s="11" t="n"/>
      <c r="F10" s="24">
        <f>SUM(F8:F9)</f>
        <v/>
      </c>
    </row>
  </sheetData>
  <mergeCells count="5">
    <mergeCell ref="A2:F2"/>
    <mergeCell ref="A1:F1"/>
    <mergeCell ref="A5:F5"/>
    <mergeCell ref="A4:F4"/>
    <mergeCell ref="A3:F3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58" customWidth="1" min="3" max="3"/>
    <col width="8" customWidth="1" min="4" max="4"/>
    <col width="13" customWidth="1" min="5" max="5"/>
    <col width="14" customWidth="1" min="6" max="6"/>
    <col width="30" customWidth="1" min="7" max="7"/>
  </cols>
  <sheetData>
    <row r="1" ht="24" customHeight="1">
      <c r="A1" s="1" t="inlineStr">
        <is>
          <t>SCHEDULE OF RATES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SOUTH UDA UDAIPUR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 / department: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41" customHeight="1">
      <c r="A7" s="14" t="inlineStr">
        <is>
          <t>Blue figures in yellow cells are inputs - type your current BSR / SOR or market rate; the BOQ, abstract and feature costs update automatically.</t>
        </is>
      </c>
    </row>
    <row r="9" ht="30" customHeight="1">
      <c r="A9" s="3" t="inlineStr">
        <is>
          <t>Code</t>
        </is>
      </c>
      <c r="B9" s="3" t="inlineStr">
        <is>
          <t>Group</t>
        </is>
      </c>
      <c r="C9" s="3" t="inlineStr">
        <is>
          <t>Description of item</t>
        </is>
      </c>
      <c r="D9" s="3" t="inlineStr">
        <is>
          <t>Unit</t>
        </is>
      </c>
      <c r="E9" s="3" t="inlineStr">
        <is>
          <t>Default rate (₹)</t>
        </is>
      </c>
      <c r="F9" s="3" t="inlineStr">
        <is>
          <t>Your rate (₹)</t>
        </is>
      </c>
      <c r="G9" s="3" t="inlineStr">
        <is>
          <t>Rate source / BSR item no.</t>
        </is>
      </c>
    </row>
    <row r="10" ht="15" customHeight="1">
      <c r="A10" s="33" t="inlineStr">
        <is>
          <t>CLR</t>
        </is>
      </c>
      <c r="B10" s="5" t="inlineStr">
        <is>
          <t>Earthwork</t>
        </is>
      </c>
      <c r="C10" s="21" t="inlineStr">
        <is>
          <t>Clearing and grubbing of road land</t>
        </is>
      </c>
      <c r="D10" s="4" t="inlineStr">
        <is>
          <t>m²</t>
        </is>
      </c>
      <c r="E10" s="6" t="n">
        <v>25</v>
      </c>
      <c r="F10" s="34" t="n">
        <v>25</v>
      </c>
      <c r="G10" s="35" t="n"/>
    </row>
    <row r="11" ht="15" customHeight="1">
      <c r="A11" s="33" t="inlineStr">
        <is>
          <t>EW_EMB</t>
        </is>
      </c>
      <c r="B11" s="5" t="inlineStr">
        <is>
          <t>Earthwork</t>
        </is>
      </c>
      <c r="C11" s="21" t="inlineStr">
        <is>
          <t>Construction of embankment with approved material, compacted</t>
        </is>
      </c>
      <c r="D11" s="4" t="inlineStr">
        <is>
          <t>m³</t>
        </is>
      </c>
      <c r="E11" s="6" t="n">
        <v>380</v>
      </c>
      <c r="F11" s="34" t="n">
        <v>380</v>
      </c>
      <c r="G11" s="35" t="n"/>
    </row>
    <row r="12" ht="15" customHeight="1">
      <c r="A12" s="33" t="inlineStr">
        <is>
          <t>EW_SUB</t>
        </is>
      </c>
      <c r="B12" s="5" t="inlineStr">
        <is>
          <t>Earthwork</t>
        </is>
      </c>
      <c r="C12" s="21" t="inlineStr">
        <is>
          <t>Construction of subgrade, compacted, CBR ≥ 8 %</t>
        </is>
      </c>
      <c r="D12" s="4" t="inlineStr">
        <is>
          <t>m³</t>
        </is>
      </c>
      <c r="E12" s="6" t="n">
        <v>450</v>
      </c>
      <c r="F12" s="34" t="n">
        <v>450</v>
      </c>
      <c r="G12" s="35" t="n"/>
    </row>
    <row r="13" ht="15" customHeight="1">
      <c r="A13" s="33" t="inlineStr">
        <is>
          <t>PAV_GSB</t>
        </is>
      </c>
      <c r="B13" s="5" t="inlineStr">
        <is>
          <t>Pavement</t>
        </is>
      </c>
      <c r="C13" s="21" t="inlineStr">
        <is>
          <t>Granular sub-base (GSB) Grading I</t>
        </is>
      </c>
      <c r="D13" s="4" t="inlineStr">
        <is>
          <t>m³</t>
        </is>
      </c>
      <c r="E13" s="6" t="n">
        <v>2100</v>
      </c>
      <c r="F13" s="34" t="n">
        <v>2100</v>
      </c>
      <c r="G13" s="35" t="n"/>
    </row>
    <row r="14" ht="15" customHeight="1">
      <c r="A14" s="33" t="inlineStr">
        <is>
          <t>PAV_WMM</t>
        </is>
      </c>
      <c r="B14" s="5" t="inlineStr">
        <is>
          <t>Pavement</t>
        </is>
      </c>
      <c r="C14" s="21" t="inlineStr">
        <is>
          <t>Wet mix macadam (WMM)</t>
        </is>
      </c>
      <c r="D14" s="4" t="inlineStr">
        <is>
          <t>m³</t>
        </is>
      </c>
      <c r="E14" s="6" t="n">
        <v>2600</v>
      </c>
      <c r="F14" s="34" t="n">
        <v>2600</v>
      </c>
      <c r="G14" s="35" t="n"/>
    </row>
    <row r="15" ht="15" customHeight="1">
      <c r="A15" s="33" t="inlineStr">
        <is>
          <t>PAV_PRIME</t>
        </is>
      </c>
      <c r="B15" s="5" t="inlineStr">
        <is>
          <t>Pavement</t>
        </is>
      </c>
      <c r="C15" s="21" t="inlineStr">
        <is>
          <t>Prime coat over granular base</t>
        </is>
      </c>
      <c r="D15" s="4" t="inlineStr">
        <is>
          <t>m²</t>
        </is>
      </c>
      <c r="E15" s="6" t="n">
        <v>45</v>
      </c>
      <c r="F15" s="34" t="n">
        <v>45</v>
      </c>
      <c r="G15" s="35" t="n"/>
    </row>
    <row r="16" ht="15" customHeight="1">
      <c r="A16" s="33" t="inlineStr">
        <is>
          <t>PAV_TACK</t>
        </is>
      </c>
      <c r="B16" s="5" t="inlineStr">
        <is>
          <t>Pavement</t>
        </is>
      </c>
      <c r="C16" s="21" t="inlineStr">
        <is>
          <t>Tack coat</t>
        </is>
      </c>
      <c r="D16" s="4" t="inlineStr">
        <is>
          <t>m²</t>
        </is>
      </c>
      <c r="E16" s="6" t="n">
        <v>18</v>
      </c>
      <c r="F16" s="34" t="n">
        <v>18</v>
      </c>
      <c r="G16" s="35" t="n"/>
    </row>
    <row r="17" ht="15" customHeight="1">
      <c r="A17" s="33" t="inlineStr">
        <is>
          <t>PAV_DBM</t>
        </is>
      </c>
      <c r="B17" s="5" t="inlineStr">
        <is>
          <t>Pavement</t>
        </is>
      </c>
      <c r="C17" s="21" t="inlineStr">
        <is>
          <t>Dense bituminous macadam (DBM) Grading II</t>
        </is>
      </c>
      <c r="D17" s="4" t="inlineStr">
        <is>
          <t>m³</t>
        </is>
      </c>
      <c r="E17" s="6" t="n">
        <v>9800</v>
      </c>
      <c r="F17" s="34" t="n">
        <v>9800</v>
      </c>
      <c r="G17" s="35" t="n"/>
    </row>
    <row r="18" ht="15" customHeight="1">
      <c r="A18" s="33" t="inlineStr">
        <is>
          <t>PAV_BC</t>
        </is>
      </c>
      <c r="B18" s="5" t="inlineStr">
        <is>
          <t>Pavement</t>
        </is>
      </c>
      <c r="C18" s="21" t="inlineStr">
        <is>
          <t>Bituminous concrete (BC) Grading II</t>
        </is>
      </c>
      <c r="D18" s="4" t="inlineStr">
        <is>
          <t>m³</t>
        </is>
      </c>
      <c r="E18" s="6" t="n">
        <v>11500</v>
      </c>
      <c r="F18" s="34" t="n">
        <v>11500</v>
      </c>
      <c r="G18" s="35" t="n"/>
    </row>
    <row r="19" ht="15" customHeight="1">
      <c r="A19" s="33" t="inlineStr">
        <is>
          <t>PAV_SHO</t>
        </is>
      </c>
      <c r="B19" s="5" t="inlineStr">
        <is>
          <t>Pavement</t>
        </is>
      </c>
      <c r="C19" s="21" t="inlineStr">
        <is>
          <t>Granular / earthen shoulder, compacted</t>
        </is>
      </c>
      <c r="D19" s="4" t="inlineStr">
        <is>
          <t>m³</t>
        </is>
      </c>
      <c r="E19" s="6" t="n">
        <v>900</v>
      </c>
      <c r="F19" s="34" t="n">
        <v>900</v>
      </c>
      <c r="G19" s="35" t="n"/>
    </row>
    <row r="20" ht="15" customHeight="1">
      <c r="A20" s="33" t="inlineStr">
        <is>
          <t>STR_EXC</t>
        </is>
      </c>
      <c r="B20" s="5" t="inlineStr">
        <is>
          <t>Structures</t>
        </is>
      </c>
      <c r="C20" s="21" t="inlineStr">
        <is>
          <t>Excavation for structures, incl. backfilling</t>
        </is>
      </c>
      <c r="D20" s="4" t="inlineStr">
        <is>
          <t>m³</t>
        </is>
      </c>
      <c r="E20" s="6" t="n">
        <v>300</v>
      </c>
      <c r="F20" s="34" t="n">
        <v>300</v>
      </c>
      <c r="G20" s="35" t="n"/>
    </row>
    <row r="21" ht="15" customHeight="1">
      <c r="A21" s="33" t="inlineStr">
        <is>
          <t>CON_PCC</t>
        </is>
      </c>
      <c r="B21" s="5" t="inlineStr">
        <is>
          <t>Structures</t>
        </is>
      </c>
      <c r="C21" s="21" t="inlineStr">
        <is>
          <t>PCC M15 levelling course / bedding</t>
        </is>
      </c>
      <c r="D21" s="4" t="inlineStr">
        <is>
          <t>m³</t>
        </is>
      </c>
      <c r="E21" s="6" t="n">
        <v>5600</v>
      </c>
      <c r="F21" s="34" t="n">
        <v>5600</v>
      </c>
      <c r="G21" s="35" t="n"/>
    </row>
    <row r="22" ht="15" customHeight="1">
      <c r="A22" s="33" t="inlineStr">
        <is>
          <t>CON_RCC</t>
        </is>
      </c>
      <c r="B22" s="5" t="inlineStr">
        <is>
          <t>Structures</t>
        </is>
      </c>
      <c r="C22" s="21" t="inlineStr">
        <is>
          <t>RCC M25 in structures (excluding steel)</t>
        </is>
      </c>
      <c r="D22" s="4" t="inlineStr">
        <is>
          <t>m³</t>
        </is>
      </c>
      <c r="E22" s="6" t="n">
        <v>8200</v>
      </c>
      <c r="F22" s="34" t="n">
        <v>8200</v>
      </c>
      <c r="G22" s="35" t="n"/>
    </row>
    <row r="23" ht="15" customHeight="1">
      <c r="A23" s="33" t="inlineStr">
        <is>
          <t>CON_STEEL</t>
        </is>
      </c>
      <c r="B23" s="5" t="inlineStr">
        <is>
          <t>Structures</t>
        </is>
      </c>
      <c r="C23" s="21" t="inlineStr">
        <is>
          <t>Reinforcement Fe 500D - supply, cut, bend and place</t>
        </is>
      </c>
      <c r="D23" s="4" t="inlineStr">
        <is>
          <t>t</t>
        </is>
      </c>
      <c r="E23" s="6" t="n">
        <v>78000</v>
      </c>
      <c r="F23" s="34" t="n">
        <v>78000</v>
      </c>
      <c r="G23" s="35" t="n"/>
    </row>
    <row r="24" ht="15" customHeight="1">
      <c r="A24" s="33" t="inlineStr">
        <is>
          <t>MARK</t>
        </is>
      </c>
      <c r="B24" s="5" t="inlineStr">
        <is>
          <t>Road furniture</t>
        </is>
      </c>
      <c r="C24" s="21" t="inlineStr">
        <is>
          <t>Thermoplastic road marking 2.5 mm</t>
        </is>
      </c>
      <c r="D24" s="4" t="inlineStr">
        <is>
          <t>m²</t>
        </is>
      </c>
      <c r="E24" s="6" t="n">
        <v>650</v>
      </c>
      <c r="F24" s="34" t="n">
        <v>650</v>
      </c>
      <c r="G24" s="35" t="n"/>
    </row>
    <row r="25" ht="15" customHeight="1">
      <c r="A25" s="33" t="inlineStr">
        <is>
          <t>EW_EXC</t>
        </is>
      </c>
      <c r="B25" s="5" t="inlineStr">
        <is>
          <t>Earthwork</t>
        </is>
      </c>
      <c r="C25" s="21" t="inlineStr">
        <is>
          <t>Earthwork in excavation in ordinary soil, incl. disposal up to 1 km</t>
        </is>
      </c>
      <c r="D25" s="4" t="inlineStr">
        <is>
          <t>m³</t>
        </is>
      </c>
      <c r="E25" s="6" t="n">
        <v>220</v>
      </c>
      <c r="F25" s="34" t="n">
        <v>220</v>
      </c>
      <c r="G25" s="35" t="n"/>
    </row>
    <row r="26" ht="15" customHeight="1">
      <c r="A26" s="33" t="inlineStr">
        <is>
          <t>PAV_DLC</t>
        </is>
      </c>
      <c r="B26" s="5" t="inlineStr">
        <is>
          <t>Pavement</t>
        </is>
      </c>
      <c r="C26" s="21" t="inlineStr">
        <is>
          <t>Dry lean concrete (DLC) sub-base</t>
        </is>
      </c>
      <c r="D26" s="4" t="inlineStr">
        <is>
          <t>m³</t>
        </is>
      </c>
      <c r="E26" s="6" t="n">
        <v>4200</v>
      </c>
      <c r="F26" s="34" t="n">
        <v>4200</v>
      </c>
      <c r="G26" s="35" t="n"/>
    </row>
    <row r="27" ht="15" customHeight="1">
      <c r="A27" s="33" t="inlineStr">
        <is>
          <t>PAV_PQC</t>
        </is>
      </c>
      <c r="B27" s="5" t="inlineStr">
        <is>
          <t>Pavement</t>
        </is>
      </c>
      <c r="C27" s="21" t="inlineStr">
        <is>
          <t>Pavement quality concrete (PQC) M40, incl. dowels and joints</t>
        </is>
      </c>
      <c r="D27" s="4" t="inlineStr">
        <is>
          <t>m³</t>
        </is>
      </c>
      <c r="E27" s="6" t="n">
        <v>7800</v>
      </c>
      <c r="F27" s="34" t="n">
        <v>7800</v>
      </c>
      <c r="G27" s="35" t="n"/>
    </row>
    <row r="28" ht="15" customHeight="1">
      <c r="A28" s="33" t="inlineStr">
        <is>
          <t>PIPE_NP4_600</t>
        </is>
      </c>
      <c r="B28" s="5" t="inlineStr">
        <is>
          <t>Cross drainage</t>
        </is>
      </c>
      <c r="C28" s="21" t="inlineStr">
        <is>
          <t>RCC pipe NP4 600 mm dia, laid and jointed</t>
        </is>
      </c>
      <c r="D28" s="4" t="inlineStr">
        <is>
          <t>m</t>
        </is>
      </c>
      <c r="E28" s="6" t="n">
        <v>4200</v>
      </c>
      <c r="F28" s="34" t="n">
        <v>4200</v>
      </c>
      <c r="G28" s="35" t="n"/>
    </row>
    <row r="29" ht="15" customHeight="1">
      <c r="A29" s="33" t="inlineStr">
        <is>
          <t>PIPE_NP3_600</t>
        </is>
      </c>
      <c r="B29" s="5" t="inlineStr">
        <is>
          <t>Cross drainage</t>
        </is>
      </c>
      <c r="C29" s="21" t="inlineStr">
        <is>
          <t>RCC pipe NP3 600 mm dia, laid and jointed</t>
        </is>
      </c>
      <c r="D29" s="4" t="inlineStr">
        <is>
          <t>m</t>
        </is>
      </c>
      <c r="E29" s="6" t="n">
        <v>3570</v>
      </c>
      <c r="F29" s="34" t="n">
        <v>3570</v>
      </c>
      <c r="G29" s="35" t="n"/>
    </row>
    <row r="30" ht="15" customHeight="1">
      <c r="A30" s="33" t="inlineStr">
        <is>
          <t>PIPE_NP4_900</t>
        </is>
      </c>
      <c r="B30" s="5" t="inlineStr">
        <is>
          <t>Cross drainage</t>
        </is>
      </c>
      <c r="C30" s="21" t="inlineStr">
        <is>
          <t>RCC pipe NP4 900 mm dia, laid and jointed</t>
        </is>
      </c>
      <c r="D30" s="4" t="inlineStr">
        <is>
          <t>m</t>
        </is>
      </c>
      <c r="E30" s="6" t="n">
        <v>7200</v>
      </c>
      <c r="F30" s="34" t="n">
        <v>7200</v>
      </c>
      <c r="G30" s="35" t="n"/>
    </row>
    <row r="31" ht="15" customHeight="1">
      <c r="A31" s="33" t="inlineStr">
        <is>
          <t>PIPE_NP3_900</t>
        </is>
      </c>
      <c r="B31" s="5" t="inlineStr">
        <is>
          <t>Cross drainage</t>
        </is>
      </c>
      <c r="C31" s="21" t="inlineStr">
        <is>
          <t>RCC pipe NP3 900 mm dia, laid and jointed</t>
        </is>
      </c>
      <c r="D31" s="4" t="inlineStr">
        <is>
          <t>m</t>
        </is>
      </c>
      <c r="E31" s="6" t="n">
        <v>6120</v>
      </c>
      <c r="F31" s="34" t="n">
        <v>6120</v>
      </c>
      <c r="G31" s="35" t="n"/>
    </row>
    <row r="32" ht="15" customHeight="1">
      <c r="A32" s="33" t="inlineStr">
        <is>
          <t>PIPE_NP4_1000</t>
        </is>
      </c>
      <c r="B32" s="5" t="inlineStr">
        <is>
          <t>Cross drainage</t>
        </is>
      </c>
      <c r="C32" s="21" t="inlineStr">
        <is>
          <t>RCC pipe NP4 1000 mm dia, laid and jointed</t>
        </is>
      </c>
      <c r="D32" s="4" t="inlineStr">
        <is>
          <t>m</t>
        </is>
      </c>
      <c r="E32" s="6" t="n">
        <v>8400</v>
      </c>
      <c r="F32" s="34" t="n">
        <v>8400</v>
      </c>
      <c r="G32" s="35" t="n"/>
    </row>
    <row r="33" ht="15" customHeight="1">
      <c r="A33" s="33" t="inlineStr">
        <is>
          <t>PIPE_NP3_1000</t>
        </is>
      </c>
      <c r="B33" s="5" t="inlineStr">
        <is>
          <t>Cross drainage</t>
        </is>
      </c>
      <c r="C33" s="21" t="inlineStr">
        <is>
          <t>RCC pipe NP3 1000 mm dia, laid and jointed</t>
        </is>
      </c>
      <c r="D33" s="4" t="inlineStr">
        <is>
          <t>m</t>
        </is>
      </c>
      <c r="E33" s="6" t="n">
        <v>7140</v>
      </c>
      <c r="F33" s="34" t="n">
        <v>7140</v>
      </c>
      <c r="G33" s="35" t="n"/>
    </row>
    <row r="34" ht="15" customHeight="1">
      <c r="A34" s="33" t="inlineStr">
        <is>
          <t>PIPE_NP4_1200</t>
        </is>
      </c>
      <c r="B34" s="5" t="inlineStr">
        <is>
          <t>Cross drainage</t>
        </is>
      </c>
      <c r="C34" s="21" t="inlineStr">
        <is>
          <t>RCC pipe NP4 1200 mm dia, laid and jointed</t>
        </is>
      </c>
      <c r="D34" s="4" t="inlineStr">
        <is>
          <t>m</t>
        </is>
      </c>
      <c r="E34" s="6" t="n">
        <v>11200</v>
      </c>
      <c r="F34" s="34" t="n">
        <v>11200</v>
      </c>
      <c r="G34" s="35" t="n"/>
    </row>
    <row r="35" ht="15" customHeight="1">
      <c r="A35" s="33" t="inlineStr">
        <is>
          <t>PIPE_NP3_1200</t>
        </is>
      </c>
      <c r="B35" s="5" t="inlineStr">
        <is>
          <t>Cross drainage</t>
        </is>
      </c>
      <c r="C35" s="21" t="inlineStr">
        <is>
          <t>RCC pipe NP3 1200 mm dia, laid and jointed</t>
        </is>
      </c>
      <c r="D35" s="4" t="inlineStr">
        <is>
          <t>m</t>
        </is>
      </c>
      <c r="E35" s="6" t="n">
        <v>9520</v>
      </c>
      <c r="F35" s="34" t="n">
        <v>9520</v>
      </c>
      <c r="G35" s="35" t="n"/>
    </row>
    <row r="36" ht="15" customHeight="1">
      <c r="A36" s="33" t="inlineStr">
        <is>
          <t>PIPE_NP4_1400</t>
        </is>
      </c>
      <c r="B36" s="5" t="inlineStr">
        <is>
          <t>Cross drainage</t>
        </is>
      </c>
      <c r="C36" s="21" t="inlineStr">
        <is>
          <t>RCC pipe NP4 1400 mm dia, laid and jointed</t>
        </is>
      </c>
      <c r="D36" s="4" t="inlineStr">
        <is>
          <t>m</t>
        </is>
      </c>
      <c r="E36" s="6" t="n">
        <v>14500</v>
      </c>
      <c r="F36" s="34" t="n">
        <v>14500</v>
      </c>
      <c r="G36" s="35" t="n"/>
    </row>
    <row r="37" ht="15" customHeight="1">
      <c r="A37" s="33" t="inlineStr">
        <is>
          <t>PIPE_NP3_1400</t>
        </is>
      </c>
      <c r="B37" s="5" t="inlineStr">
        <is>
          <t>Cross drainage</t>
        </is>
      </c>
      <c r="C37" s="21" t="inlineStr">
        <is>
          <t>RCC pipe NP3 1400 mm dia, laid and jointed</t>
        </is>
      </c>
      <c r="D37" s="4" t="inlineStr">
        <is>
          <t>m</t>
        </is>
      </c>
      <c r="E37" s="6" t="n">
        <v>12320</v>
      </c>
      <c r="F37" s="34" t="n">
        <v>12320</v>
      </c>
      <c r="G37" s="35" t="n"/>
    </row>
    <row r="38" ht="15" customHeight="1">
      <c r="A38" s="33" t="inlineStr">
        <is>
          <t>PIPE_NP4_1600</t>
        </is>
      </c>
      <c r="B38" s="5" t="inlineStr">
        <is>
          <t>Cross drainage</t>
        </is>
      </c>
      <c r="C38" s="21" t="inlineStr">
        <is>
          <t>RCC pipe NP4 1600 mm dia, laid and jointed</t>
        </is>
      </c>
      <c r="D38" s="4" t="inlineStr">
        <is>
          <t>m</t>
        </is>
      </c>
      <c r="E38" s="6" t="n">
        <v>18200</v>
      </c>
      <c r="F38" s="34" t="n">
        <v>18200</v>
      </c>
      <c r="G38" s="35" t="n"/>
    </row>
    <row r="39" ht="15" customHeight="1">
      <c r="A39" s="33" t="inlineStr">
        <is>
          <t>PIPE_NP3_1600</t>
        </is>
      </c>
      <c r="B39" s="5" t="inlineStr">
        <is>
          <t>Cross drainage</t>
        </is>
      </c>
      <c r="C39" s="21" t="inlineStr">
        <is>
          <t>RCC pipe NP3 1600 mm dia, laid and jointed</t>
        </is>
      </c>
      <c r="D39" s="4" t="inlineStr">
        <is>
          <t>m</t>
        </is>
      </c>
      <c r="E39" s="6" t="n">
        <v>15470</v>
      </c>
      <c r="F39" s="34" t="n">
        <v>15470</v>
      </c>
      <c r="G39" s="35" t="n"/>
    </row>
    <row r="40" ht="15" customHeight="1">
      <c r="A40" s="33" t="inlineStr">
        <is>
          <t>PIPE_NP4_1800</t>
        </is>
      </c>
      <c r="B40" s="5" t="inlineStr">
        <is>
          <t>Cross drainage</t>
        </is>
      </c>
      <c r="C40" s="21" t="inlineStr">
        <is>
          <t>RCC pipe NP4 1800 mm dia, laid and jointed</t>
        </is>
      </c>
      <c r="D40" s="4" t="inlineStr">
        <is>
          <t>m</t>
        </is>
      </c>
      <c r="E40" s="6" t="n">
        <v>22800</v>
      </c>
      <c r="F40" s="34" t="n">
        <v>22800</v>
      </c>
      <c r="G40" s="35" t="n"/>
    </row>
    <row r="41" ht="15" customHeight="1">
      <c r="A41" s="33" t="inlineStr">
        <is>
          <t>PIPE_NP3_1800</t>
        </is>
      </c>
      <c r="B41" s="5" t="inlineStr">
        <is>
          <t>Cross drainage</t>
        </is>
      </c>
      <c r="C41" s="21" t="inlineStr">
        <is>
          <t>RCC pipe NP3 1800 mm dia, laid and jointed</t>
        </is>
      </c>
      <c r="D41" s="4" t="inlineStr">
        <is>
          <t>m</t>
        </is>
      </c>
      <c r="E41" s="6" t="n">
        <v>19380</v>
      </c>
      <c r="F41" s="34" t="n">
        <v>19380</v>
      </c>
      <c r="G41" s="35" t="n"/>
    </row>
    <row r="42" ht="15" customHeight="1">
      <c r="A42" s="33" t="inlineStr">
        <is>
          <t>MAS_RR</t>
        </is>
      </c>
      <c r="B42" s="5" t="inlineStr">
        <is>
          <t>Structures</t>
        </is>
      </c>
      <c r="C42" s="21" t="inlineStr">
        <is>
          <t>Random rubble masonry in cement mortar 1:6</t>
        </is>
      </c>
      <c r="D42" s="4" t="inlineStr">
        <is>
          <t>m³</t>
        </is>
      </c>
      <c r="E42" s="6" t="n">
        <v>4800</v>
      </c>
      <c r="F42" s="34" t="n">
        <v>4800</v>
      </c>
      <c r="G42" s="35" t="n"/>
    </row>
    <row r="43" ht="15" customHeight="1">
      <c r="A43" s="33" t="inlineStr">
        <is>
          <t>STR_FILTER</t>
        </is>
      </c>
      <c r="B43" s="5" t="inlineStr">
        <is>
          <t>Structures</t>
        </is>
      </c>
      <c r="C43" s="21" t="inlineStr">
        <is>
          <t>Filter media / granular backfill behind structures</t>
        </is>
      </c>
      <c r="D43" s="4" t="inlineStr">
        <is>
          <t>m³</t>
        </is>
      </c>
      <c r="E43" s="6" t="n">
        <v>1200</v>
      </c>
      <c r="F43" s="34" t="n">
        <v>1200</v>
      </c>
      <c r="G43" s="35" t="n"/>
    </row>
    <row r="44" ht="15" customHeight="1">
      <c r="A44" s="33" t="inlineStr">
        <is>
          <t>APRON</t>
        </is>
      </c>
      <c r="B44" s="5" t="inlineStr">
        <is>
          <t>Structures</t>
        </is>
      </c>
      <c r="C44" s="21" t="inlineStr">
        <is>
          <t>Boulder apron / stone pitching on beds and slopes</t>
        </is>
      </c>
      <c r="D44" s="4" t="inlineStr">
        <is>
          <t>m³</t>
        </is>
      </c>
      <c r="E44" s="6" t="n">
        <v>2400</v>
      </c>
      <c r="F44" s="34" t="n">
        <v>2400</v>
      </c>
      <c r="G44" s="35" t="n"/>
    </row>
    <row r="45" ht="15" customHeight="1">
      <c r="A45" s="33" t="inlineStr">
        <is>
          <t>RCC_M15</t>
        </is>
      </c>
      <c r="B45" s="5" t="inlineStr">
        <is>
          <t>Structures</t>
        </is>
      </c>
      <c r="C45" s="21" t="inlineStr">
        <is>
          <t>RCC M15 in structures (excluding steel)</t>
        </is>
      </c>
      <c r="D45" s="4" t="inlineStr">
        <is>
          <t>m³</t>
        </is>
      </c>
      <c r="E45" s="6" t="n">
        <v>7400</v>
      </c>
      <c r="F45" s="34" t="n">
        <v>7400</v>
      </c>
      <c r="G45" s="35" t="n"/>
    </row>
    <row r="46" ht="15" customHeight="1">
      <c r="A46" s="33" t="inlineStr">
        <is>
          <t>RCC_M20</t>
        </is>
      </c>
      <c r="B46" s="5" t="inlineStr">
        <is>
          <t>Structures</t>
        </is>
      </c>
      <c r="C46" s="21" t="inlineStr">
        <is>
          <t>RCC M20 in structures (excluding steel)</t>
        </is>
      </c>
      <c r="D46" s="4" t="inlineStr">
        <is>
          <t>m³</t>
        </is>
      </c>
      <c r="E46" s="6" t="n">
        <v>7800</v>
      </c>
      <c r="F46" s="34" t="n">
        <v>7800</v>
      </c>
      <c r="G46" s="35" t="n"/>
    </row>
    <row r="47" ht="15" customHeight="1">
      <c r="A47" s="33" t="inlineStr">
        <is>
          <t>RCC_M30</t>
        </is>
      </c>
      <c r="B47" s="5" t="inlineStr">
        <is>
          <t>Structures</t>
        </is>
      </c>
      <c r="C47" s="21" t="inlineStr">
        <is>
          <t>RCC M30 in structures (excluding steel)</t>
        </is>
      </c>
      <c r="D47" s="4" t="inlineStr">
        <is>
          <t>m³</t>
        </is>
      </c>
      <c r="E47" s="6" t="n">
        <v>8700</v>
      </c>
      <c r="F47" s="34" t="n">
        <v>8700</v>
      </c>
      <c r="G47" s="35" t="n"/>
    </row>
    <row r="48" ht="15" customHeight="1">
      <c r="A48" s="33" t="inlineStr">
        <is>
          <t>RCC_M35</t>
        </is>
      </c>
      <c r="B48" s="5" t="inlineStr">
        <is>
          <t>Structures</t>
        </is>
      </c>
      <c r="C48" s="21" t="inlineStr">
        <is>
          <t>RCC M35 in structures (excluding steel)</t>
        </is>
      </c>
      <c r="D48" s="4" t="inlineStr">
        <is>
          <t>m³</t>
        </is>
      </c>
      <c r="E48" s="6" t="n">
        <v>9200</v>
      </c>
      <c r="F48" s="34" t="n">
        <v>9200</v>
      </c>
      <c r="G48" s="35" t="n"/>
    </row>
    <row r="49" ht="15" customHeight="1">
      <c r="A49" s="33" t="inlineStr">
        <is>
          <t>RCC_M40</t>
        </is>
      </c>
      <c r="B49" s="5" t="inlineStr">
        <is>
          <t>Structures</t>
        </is>
      </c>
      <c r="C49" s="21" t="inlineStr">
        <is>
          <t>RCC M40 in structures (excluding steel)</t>
        </is>
      </c>
      <c r="D49" s="4" t="inlineStr">
        <is>
          <t>m³</t>
        </is>
      </c>
      <c r="E49" s="6" t="n">
        <v>9700</v>
      </c>
      <c r="F49" s="34" t="n">
        <v>9700</v>
      </c>
      <c r="G49" s="35" t="n"/>
    </row>
    <row r="50" ht="15" customHeight="1">
      <c r="A50" s="33" t="inlineStr">
        <is>
          <t>PCC_M7_5</t>
        </is>
      </c>
      <c r="B50" s="5" t="inlineStr">
        <is>
          <t>Structures</t>
        </is>
      </c>
      <c r="C50" s="21" t="inlineStr">
        <is>
          <t>PCC M7.5 levelling course / bedding / lining</t>
        </is>
      </c>
      <c r="D50" s="4" t="inlineStr">
        <is>
          <t>m³</t>
        </is>
      </c>
      <c r="E50" s="6" t="n">
        <v>4600</v>
      </c>
      <c r="F50" s="34" t="n">
        <v>4600</v>
      </c>
      <c r="G50" s="35" t="n"/>
    </row>
    <row r="51" ht="15" customHeight="1">
      <c r="A51" s="33" t="inlineStr">
        <is>
          <t>PCC_M10</t>
        </is>
      </c>
      <c r="B51" s="5" t="inlineStr">
        <is>
          <t>Structures</t>
        </is>
      </c>
      <c r="C51" s="21" t="inlineStr">
        <is>
          <t>PCC M10 levelling course / bedding / lining</t>
        </is>
      </c>
      <c r="D51" s="4" t="inlineStr">
        <is>
          <t>m³</t>
        </is>
      </c>
      <c r="E51" s="6" t="n">
        <v>5000</v>
      </c>
      <c r="F51" s="34" t="n">
        <v>5000</v>
      </c>
      <c r="G51" s="35" t="n"/>
    </row>
    <row r="52" ht="15" customHeight="1">
      <c r="A52" s="33" t="inlineStr">
        <is>
          <t>PCC_M20</t>
        </is>
      </c>
      <c r="B52" s="5" t="inlineStr">
        <is>
          <t>Structures</t>
        </is>
      </c>
      <c r="C52" s="21" t="inlineStr">
        <is>
          <t>PCC M20 levelling course / bedding / lining</t>
        </is>
      </c>
      <c r="D52" s="4" t="inlineStr">
        <is>
          <t>m³</t>
        </is>
      </c>
      <c r="E52" s="6" t="n">
        <v>6100</v>
      </c>
      <c r="F52" s="34" t="n">
        <v>6100</v>
      </c>
      <c r="G52" s="35" t="n"/>
    </row>
    <row r="53" ht="15" customHeight="1">
      <c r="A53" s="33" t="inlineStr">
        <is>
          <t>PCC_M25</t>
        </is>
      </c>
      <c r="B53" s="5" t="inlineStr">
        <is>
          <t>Structures</t>
        </is>
      </c>
      <c r="C53" s="21" t="inlineStr">
        <is>
          <t>PCC M25 levelling course / bedding / lining</t>
        </is>
      </c>
      <c r="D53" s="4" t="inlineStr">
        <is>
          <t>m³</t>
        </is>
      </c>
      <c r="E53" s="6" t="n">
        <v>6600</v>
      </c>
      <c r="F53" s="34" t="n">
        <v>6600</v>
      </c>
      <c r="G53" s="35" t="n"/>
    </row>
    <row r="54" ht="15" customHeight="1">
      <c r="A54" s="33" t="inlineStr">
        <is>
          <t>PCC_M30</t>
        </is>
      </c>
      <c r="B54" s="5" t="inlineStr">
        <is>
          <t>Structures</t>
        </is>
      </c>
      <c r="C54" s="21" t="inlineStr">
        <is>
          <t>PCC M30 levelling course / bedding / lining</t>
        </is>
      </c>
      <c r="D54" s="4" t="inlineStr">
        <is>
          <t>m³</t>
        </is>
      </c>
      <c r="E54" s="6" t="n">
        <v>7100</v>
      </c>
      <c r="F54" s="34" t="n">
        <v>7100</v>
      </c>
      <c r="G54" s="35" t="n"/>
    </row>
    <row r="55" ht="15" customHeight="1">
      <c r="A55" s="33" t="inlineStr">
        <is>
          <t>PCC_M35</t>
        </is>
      </c>
      <c r="B55" s="5" t="inlineStr">
        <is>
          <t>Structures</t>
        </is>
      </c>
      <c r="C55" s="21" t="inlineStr">
        <is>
          <t>PCC M35 levelling course / bedding / lining</t>
        </is>
      </c>
      <c r="D55" s="4" t="inlineStr">
        <is>
          <t>m³</t>
        </is>
      </c>
      <c r="E55" s="6" t="n">
        <v>7600</v>
      </c>
      <c r="F55" s="34" t="n">
        <v>7600</v>
      </c>
      <c r="G55" s="35" t="n"/>
    </row>
    <row r="56" ht="15" customHeight="1">
      <c r="A56" s="33" t="inlineStr">
        <is>
          <t>PCC_M40</t>
        </is>
      </c>
      <c r="B56" s="5" t="inlineStr">
        <is>
          <t>Structures</t>
        </is>
      </c>
      <c r="C56" s="21" t="inlineStr">
        <is>
          <t>PCC M40 levelling course / bedding / lining</t>
        </is>
      </c>
      <c r="D56" s="4" t="inlineStr">
        <is>
          <t>m³</t>
        </is>
      </c>
      <c r="E56" s="6" t="n">
        <v>8100</v>
      </c>
      <c r="F56" s="34" t="n">
        <v>8100</v>
      </c>
      <c r="G56" s="35" t="n"/>
    </row>
    <row r="57" ht="15" customHeight="1">
      <c r="A57" s="33" t="inlineStr">
        <is>
          <t>STEEL_Fe415</t>
        </is>
      </c>
      <c r="B57" s="5" t="inlineStr">
        <is>
          <t>Structures</t>
        </is>
      </c>
      <c r="C57" s="21" t="inlineStr">
        <is>
          <t>Reinforcement Fe415 - supply, cut, bend and place</t>
        </is>
      </c>
      <c r="D57" s="4" t="inlineStr">
        <is>
          <t>t</t>
        </is>
      </c>
      <c r="E57" s="6" t="n">
        <v>76000</v>
      </c>
      <c r="F57" s="34" t="n">
        <v>76000</v>
      </c>
      <c r="G57" s="35" t="n"/>
    </row>
    <row r="58" ht="15" customHeight="1">
      <c r="A58" s="33" t="inlineStr">
        <is>
          <t>STEEL_Fe500</t>
        </is>
      </c>
      <c r="B58" s="5" t="inlineStr">
        <is>
          <t>Structures</t>
        </is>
      </c>
      <c r="C58" s="21" t="inlineStr">
        <is>
          <t>Reinforcement Fe500 - supply, cut, bend and place</t>
        </is>
      </c>
      <c r="D58" s="4" t="inlineStr">
        <is>
          <t>t</t>
        </is>
      </c>
      <c r="E58" s="6" t="n">
        <v>77000</v>
      </c>
      <c r="F58" s="34" t="n">
        <v>77000</v>
      </c>
      <c r="G58" s="35" t="n"/>
    </row>
    <row r="59" ht="15" customHeight="1">
      <c r="A59" s="33" t="inlineStr">
        <is>
          <t>STEEL_Fe550D</t>
        </is>
      </c>
      <c r="B59" s="5" t="inlineStr">
        <is>
          <t>Structures</t>
        </is>
      </c>
      <c r="C59" s="21" t="inlineStr">
        <is>
          <t>Reinforcement Fe550D - supply, cut, bend and place</t>
        </is>
      </c>
      <c r="D59" s="4" t="inlineStr">
        <is>
          <t>t</t>
        </is>
      </c>
      <c r="E59" s="6" t="n">
        <v>80000</v>
      </c>
      <c r="F59" s="34" t="n">
        <v>80000</v>
      </c>
      <c r="G59" s="35" t="n"/>
    </row>
    <row r="60" ht="15" customHeight="1">
      <c r="A60" s="33" t="inlineStr">
        <is>
          <t>SAND</t>
        </is>
      </c>
      <c r="B60" s="5" t="inlineStr">
        <is>
          <t>Utilities</t>
        </is>
      </c>
      <c r="C60" s="21" t="inlineStr">
        <is>
          <t>Sand bedding / surround to pipes</t>
        </is>
      </c>
      <c r="D60" s="4" t="inlineStr">
        <is>
          <t>m³</t>
        </is>
      </c>
      <c r="E60" s="6" t="n">
        <v>1500</v>
      </c>
      <c r="F60" s="34" t="n">
        <v>1500</v>
      </c>
      <c r="G60" s="35" t="n"/>
    </row>
    <row r="61" ht="15" customHeight="1">
      <c r="A61" s="33" t="inlineStr">
        <is>
          <t>UT_MH</t>
        </is>
      </c>
      <c r="B61" s="5" t="inlineStr">
        <is>
          <t>Utilities</t>
        </is>
      </c>
      <c r="C61" s="21" t="inlineStr">
        <is>
          <t>Manhole / chamber complete with cover</t>
        </is>
      </c>
      <c r="D61" s="4" t="inlineStr">
        <is>
          <t>nos</t>
        </is>
      </c>
      <c r="E61" s="6" t="n">
        <v>45000</v>
      </c>
      <c r="F61" s="34" t="n">
        <v>45000</v>
      </c>
      <c r="G61" s="35" t="n"/>
    </row>
    <row r="62" ht="15" customHeight="1">
      <c r="A62" s="33" t="inlineStr">
        <is>
          <t>UT_DUCT</t>
        </is>
      </c>
      <c r="B62" s="5" t="inlineStr">
        <is>
          <t>Utilities</t>
        </is>
      </c>
      <c r="C62" s="21" t="inlineStr">
        <is>
          <t>HDPE duct 110 mm, laid in trench</t>
        </is>
      </c>
      <c r="D62" s="4" t="inlineStr">
        <is>
          <t>m</t>
        </is>
      </c>
      <c r="E62" s="6" t="n">
        <v>450</v>
      </c>
      <c r="F62" s="34" t="n">
        <v>450</v>
      </c>
      <c r="G62" s="35" t="n"/>
    </row>
    <row r="63" ht="15" customHeight="1">
      <c r="A63" s="33" t="inlineStr">
        <is>
          <t>UT_CABLE</t>
        </is>
      </c>
      <c r="B63" s="5" t="inlineStr">
        <is>
          <t>Utilities</t>
        </is>
      </c>
      <c r="C63" s="21" t="inlineStr">
        <is>
          <t>LT armoured cable laid in trench</t>
        </is>
      </c>
      <c r="D63" s="4" t="inlineStr">
        <is>
          <t>m</t>
        </is>
      </c>
      <c r="E63" s="6" t="n">
        <v>900</v>
      </c>
      <c r="F63" s="34" t="n">
        <v>900</v>
      </c>
      <c r="G63" s="35" t="n"/>
    </row>
    <row r="64" ht="15" customHeight="1">
      <c r="A64" s="33" t="inlineStr">
        <is>
          <t>UT_SEWER_100</t>
        </is>
      </c>
      <c r="B64" s="5" t="inlineStr">
        <is>
          <t>Utilities</t>
        </is>
      </c>
      <c r="C64" s="21" t="inlineStr">
        <is>
          <t>Sewer pipe 100 mm dia (RCC NP2 / DWC), laid and jointed</t>
        </is>
      </c>
      <c r="D64" s="4" t="inlineStr">
        <is>
          <t>m</t>
        </is>
      </c>
      <c r="E64" s="6" t="n">
        <v>1550</v>
      </c>
      <c r="F64" s="34" t="n">
        <v>1550</v>
      </c>
      <c r="G64" s="35" t="n"/>
    </row>
    <row r="65" ht="15" customHeight="1">
      <c r="A65" s="33" t="inlineStr">
        <is>
          <t>UT_WATER_100</t>
        </is>
      </c>
      <c r="B65" s="5" t="inlineStr">
        <is>
          <t>Utilities</t>
        </is>
      </c>
      <c r="C65" s="21" t="inlineStr">
        <is>
          <t>Water main 100 mm dia (DI K7), laid, jointed and tested</t>
        </is>
      </c>
      <c r="D65" s="4" t="inlineStr">
        <is>
          <t>m</t>
        </is>
      </c>
      <c r="E65" s="6" t="n">
        <v>2000</v>
      </c>
      <c r="F65" s="34" t="n">
        <v>2000</v>
      </c>
      <c r="G65" s="35" t="n"/>
    </row>
    <row r="66" ht="15" customHeight="1">
      <c r="A66" s="33" t="inlineStr">
        <is>
          <t>UT_STORM_100</t>
        </is>
      </c>
      <c r="B66" s="5" t="inlineStr">
        <is>
          <t>Utilities</t>
        </is>
      </c>
      <c r="C66" s="21" t="inlineStr">
        <is>
          <t>Storm-water pipe 100 mm dia (RCC NP2), laid and jointed</t>
        </is>
      </c>
      <c r="D66" s="4" t="inlineStr">
        <is>
          <t>m</t>
        </is>
      </c>
      <c r="E66" s="6" t="n">
        <v>1400</v>
      </c>
      <c r="F66" s="34" t="n">
        <v>1400</v>
      </c>
      <c r="G66" s="35" t="n"/>
    </row>
    <row r="67" ht="15" customHeight="1">
      <c r="A67" s="33" t="inlineStr">
        <is>
          <t>UT_SEWER_150</t>
        </is>
      </c>
      <c r="B67" s="5" t="inlineStr">
        <is>
          <t>Utilities</t>
        </is>
      </c>
      <c r="C67" s="21" t="inlineStr">
        <is>
          <t>Sewer pipe 150 mm dia (RCC NP2 / DWC), laid and jointed</t>
        </is>
      </c>
      <c r="D67" s="4" t="inlineStr">
        <is>
          <t>m</t>
        </is>
      </c>
      <c r="E67" s="6" t="n">
        <v>2020</v>
      </c>
      <c r="F67" s="34" t="n">
        <v>2020</v>
      </c>
      <c r="G67" s="35" t="n"/>
    </row>
    <row r="68" ht="15" customHeight="1">
      <c r="A68" s="33" t="inlineStr">
        <is>
          <t>UT_WATER_150</t>
        </is>
      </c>
      <c r="B68" s="5" t="inlineStr">
        <is>
          <t>Utilities</t>
        </is>
      </c>
      <c r="C68" s="21" t="inlineStr">
        <is>
          <t>Water main 150 mm dia (DI K7), laid, jointed and tested</t>
        </is>
      </c>
      <c r="D68" s="4" t="inlineStr">
        <is>
          <t>m</t>
        </is>
      </c>
      <c r="E68" s="6" t="n">
        <v>2550</v>
      </c>
      <c r="F68" s="34" t="n">
        <v>2550</v>
      </c>
      <c r="G68" s="35" t="n"/>
    </row>
    <row r="69" ht="15" customHeight="1">
      <c r="A69" s="33" t="inlineStr">
        <is>
          <t>UT_STORM_150</t>
        </is>
      </c>
      <c r="B69" s="5" t="inlineStr">
        <is>
          <t>Utilities</t>
        </is>
      </c>
      <c r="C69" s="21" t="inlineStr">
        <is>
          <t>Storm-water pipe 150 mm dia (RCC NP2), laid and jointed</t>
        </is>
      </c>
      <c r="D69" s="4" t="inlineStr">
        <is>
          <t>m</t>
        </is>
      </c>
      <c r="E69" s="6" t="n">
        <v>1850</v>
      </c>
      <c r="F69" s="34" t="n">
        <v>1850</v>
      </c>
      <c r="G69" s="35" t="n"/>
    </row>
    <row r="70" ht="15" customHeight="1">
      <c r="A70" s="33" t="inlineStr">
        <is>
          <t>UT_SEWER_200</t>
        </is>
      </c>
      <c r="B70" s="5" t="inlineStr">
        <is>
          <t>Utilities</t>
        </is>
      </c>
      <c r="C70" s="21" t="inlineStr">
        <is>
          <t>Sewer pipe 200 mm dia (RCC NP2 / DWC), laid and jointed</t>
        </is>
      </c>
      <c r="D70" s="4" t="inlineStr">
        <is>
          <t>m</t>
        </is>
      </c>
      <c r="E70" s="6" t="n">
        <v>2500</v>
      </c>
      <c r="F70" s="34" t="n">
        <v>2500</v>
      </c>
      <c r="G70" s="35" t="n"/>
    </row>
    <row r="71" ht="15" customHeight="1">
      <c r="A71" s="33" t="inlineStr">
        <is>
          <t>UT_WATER_200</t>
        </is>
      </c>
      <c r="B71" s="5" t="inlineStr">
        <is>
          <t>Utilities</t>
        </is>
      </c>
      <c r="C71" s="21" t="inlineStr">
        <is>
          <t>Water main 200 mm dia (DI K7), laid, jointed and tested</t>
        </is>
      </c>
      <c r="D71" s="4" t="inlineStr">
        <is>
          <t>m</t>
        </is>
      </c>
      <c r="E71" s="6" t="n">
        <v>3100</v>
      </c>
      <c r="F71" s="34" t="n">
        <v>3100</v>
      </c>
      <c r="G71" s="35" t="n"/>
    </row>
    <row r="72" ht="15" customHeight="1">
      <c r="A72" s="33" t="inlineStr">
        <is>
          <t>UT_STORM_200</t>
        </is>
      </c>
      <c r="B72" s="5" t="inlineStr">
        <is>
          <t>Utilities</t>
        </is>
      </c>
      <c r="C72" s="21" t="inlineStr">
        <is>
          <t>Storm-water pipe 200 mm dia (RCC NP2), laid and jointed</t>
        </is>
      </c>
      <c r="D72" s="4" t="inlineStr">
        <is>
          <t>m</t>
        </is>
      </c>
      <c r="E72" s="6" t="n">
        <v>2300</v>
      </c>
      <c r="F72" s="34" t="n">
        <v>2300</v>
      </c>
      <c r="G72" s="35" t="n"/>
    </row>
    <row r="73" ht="15" customHeight="1">
      <c r="A73" s="33" t="inlineStr">
        <is>
          <t>UT_SEWER_250</t>
        </is>
      </c>
      <c r="B73" s="5" t="inlineStr">
        <is>
          <t>Utilities</t>
        </is>
      </c>
      <c r="C73" s="21" t="inlineStr">
        <is>
          <t>Sewer pipe 250 mm dia (RCC NP2 / DWC), laid and jointed</t>
        </is>
      </c>
      <c r="D73" s="4" t="inlineStr">
        <is>
          <t>m</t>
        </is>
      </c>
      <c r="E73" s="6" t="n">
        <v>2980</v>
      </c>
      <c r="F73" s="34" t="n">
        <v>2980</v>
      </c>
      <c r="G73" s="35" t="n"/>
    </row>
    <row r="74" ht="15" customHeight="1">
      <c r="A74" s="33" t="inlineStr">
        <is>
          <t>UT_WATER_250</t>
        </is>
      </c>
      <c r="B74" s="5" t="inlineStr">
        <is>
          <t>Utilities</t>
        </is>
      </c>
      <c r="C74" s="21" t="inlineStr">
        <is>
          <t>Water main 250 mm dia (DI K7), laid, jointed and tested</t>
        </is>
      </c>
      <c r="D74" s="4" t="inlineStr">
        <is>
          <t>m</t>
        </is>
      </c>
      <c r="E74" s="6" t="n">
        <v>3650</v>
      </c>
      <c r="F74" s="34" t="n">
        <v>3650</v>
      </c>
      <c r="G74" s="35" t="n"/>
    </row>
    <row r="75" ht="15" customHeight="1">
      <c r="A75" s="33" t="inlineStr">
        <is>
          <t>UT_STORM_250</t>
        </is>
      </c>
      <c r="B75" s="5" t="inlineStr">
        <is>
          <t>Utilities</t>
        </is>
      </c>
      <c r="C75" s="21" t="inlineStr">
        <is>
          <t>Storm-water pipe 250 mm dia (RCC NP2), laid and jointed</t>
        </is>
      </c>
      <c r="D75" s="4" t="inlineStr">
        <is>
          <t>m</t>
        </is>
      </c>
      <c r="E75" s="6" t="n">
        <v>2750</v>
      </c>
      <c r="F75" s="34" t="n">
        <v>2750</v>
      </c>
      <c r="G75" s="35" t="n"/>
    </row>
    <row r="76" ht="15" customHeight="1">
      <c r="A76" s="33" t="inlineStr">
        <is>
          <t>UT_SEWER_300</t>
        </is>
      </c>
      <c r="B76" s="5" t="inlineStr">
        <is>
          <t>Utilities</t>
        </is>
      </c>
      <c r="C76" s="21" t="inlineStr">
        <is>
          <t>Sewer pipe 300 mm dia (RCC NP2 / DWC), laid and jointed</t>
        </is>
      </c>
      <c r="D76" s="4" t="inlineStr">
        <is>
          <t>m</t>
        </is>
      </c>
      <c r="E76" s="6" t="n">
        <v>3450</v>
      </c>
      <c r="F76" s="34" t="n">
        <v>3450</v>
      </c>
      <c r="G76" s="35" t="n"/>
    </row>
    <row r="77" ht="15" customHeight="1">
      <c r="A77" s="33" t="inlineStr">
        <is>
          <t>UT_WATER_300</t>
        </is>
      </c>
      <c r="B77" s="5" t="inlineStr">
        <is>
          <t>Utilities</t>
        </is>
      </c>
      <c r="C77" s="21" t="inlineStr">
        <is>
          <t>Water main 300 mm dia (DI K7), laid, jointed and tested</t>
        </is>
      </c>
      <c r="D77" s="4" t="inlineStr">
        <is>
          <t>m</t>
        </is>
      </c>
      <c r="E77" s="6" t="n">
        <v>4200</v>
      </c>
      <c r="F77" s="34" t="n">
        <v>4200</v>
      </c>
      <c r="G77" s="35" t="n"/>
    </row>
    <row r="78" ht="15" customHeight="1">
      <c r="A78" s="33" t="inlineStr">
        <is>
          <t>UT_STORM_300</t>
        </is>
      </c>
      <c r="B78" s="5" t="inlineStr">
        <is>
          <t>Utilities</t>
        </is>
      </c>
      <c r="C78" s="21" t="inlineStr">
        <is>
          <t>Storm-water pipe 300 mm dia (RCC NP2), laid and jointed</t>
        </is>
      </c>
      <c r="D78" s="4" t="inlineStr">
        <is>
          <t>m</t>
        </is>
      </c>
      <c r="E78" s="6" t="n">
        <v>3200</v>
      </c>
      <c r="F78" s="34" t="n">
        <v>3200</v>
      </c>
      <c r="G78" s="35" t="n"/>
    </row>
    <row r="79" ht="15" customHeight="1">
      <c r="A79" s="33" t="inlineStr">
        <is>
          <t>UT_SEWER_400</t>
        </is>
      </c>
      <c r="B79" s="5" t="inlineStr">
        <is>
          <t>Utilities</t>
        </is>
      </c>
      <c r="C79" s="21" t="inlineStr">
        <is>
          <t>Sewer pipe 400 mm dia (RCC NP2 / DWC), laid and jointed</t>
        </is>
      </c>
      <c r="D79" s="4" t="inlineStr">
        <is>
          <t>m</t>
        </is>
      </c>
      <c r="E79" s="6" t="n">
        <v>4400</v>
      </c>
      <c r="F79" s="34" t="n">
        <v>4400</v>
      </c>
      <c r="G79" s="35" t="n"/>
    </row>
    <row r="80" ht="15" customHeight="1">
      <c r="A80" s="33" t="inlineStr">
        <is>
          <t>UT_WATER_400</t>
        </is>
      </c>
      <c r="B80" s="5" t="inlineStr">
        <is>
          <t>Utilities</t>
        </is>
      </c>
      <c r="C80" s="21" t="inlineStr">
        <is>
          <t>Water main 400 mm dia (DI K7), laid, jointed and tested</t>
        </is>
      </c>
      <c r="D80" s="4" t="inlineStr">
        <is>
          <t>m</t>
        </is>
      </c>
      <c r="E80" s="6" t="n">
        <v>5300</v>
      </c>
      <c r="F80" s="34" t="n">
        <v>5300</v>
      </c>
      <c r="G80" s="35" t="n"/>
    </row>
    <row r="81" ht="15" customHeight="1">
      <c r="A81" s="33" t="inlineStr">
        <is>
          <t>UT_STORM_400</t>
        </is>
      </c>
      <c r="B81" s="5" t="inlineStr">
        <is>
          <t>Utilities</t>
        </is>
      </c>
      <c r="C81" s="21" t="inlineStr">
        <is>
          <t>Storm-water pipe 400 mm dia (RCC NP2), laid and jointed</t>
        </is>
      </c>
      <c r="D81" s="4" t="inlineStr">
        <is>
          <t>m</t>
        </is>
      </c>
      <c r="E81" s="6" t="n">
        <v>4100</v>
      </c>
      <c r="F81" s="34" t="n">
        <v>4100</v>
      </c>
      <c r="G81" s="35" t="n"/>
    </row>
    <row r="82" ht="15" customHeight="1">
      <c r="A82" s="33" t="inlineStr">
        <is>
          <t>UT_SEWER_450</t>
        </is>
      </c>
      <c r="B82" s="5" t="inlineStr">
        <is>
          <t>Utilities</t>
        </is>
      </c>
      <c r="C82" s="21" t="inlineStr">
        <is>
          <t>Sewer pipe 450 mm dia (RCC NP2 / DWC), laid and jointed</t>
        </is>
      </c>
      <c r="D82" s="4" t="inlineStr">
        <is>
          <t>m</t>
        </is>
      </c>
      <c r="E82" s="6" t="n">
        <v>4880</v>
      </c>
      <c r="F82" s="34" t="n">
        <v>4880</v>
      </c>
      <c r="G82" s="35" t="n"/>
    </row>
    <row r="83" ht="15" customHeight="1">
      <c r="A83" s="33" t="inlineStr">
        <is>
          <t>UT_WATER_450</t>
        </is>
      </c>
      <c r="B83" s="5" t="inlineStr">
        <is>
          <t>Utilities</t>
        </is>
      </c>
      <c r="C83" s="21" t="inlineStr">
        <is>
          <t>Water main 450 mm dia (DI K7), laid, jointed and tested</t>
        </is>
      </c>
      <c r="D83" s="4" t="inlineStr">
        <is>
          <t>m</t>
        </is>
      </c>
      <c r="E83" s="6" t="n">
        <v>5850</v>
      </c>
      <c r="F83" s="34" t="n">
        <v>5850</v>
      </c>
      <c r="G83" s="35" t="n"/>
    </row>
    <row r="84" ht="15" customHeight="1">
      <c r="A84" s="33" t="inlineStr">
        <is>
          <t>UT_STORM_450</t>
        </is>
      </c>
      <c r="B84" s="5" t="inlineStr">
        <is>
          <t>Utilities</t>
        </is>
      </c>
      <c r="C84" s="21" t="inlineStr">
        <is>
          <t>Storm-water pipe 450 mm dia (RCC NP2), laid and jointed</t>
        </is>
      </c>
      <c r="D84" s="4" t="inlineStr">
        <is>
          <t>m</t>
        </is>
      </c>
      <c r="E84" s="6" t="n">
        <v>4550</v>
      </c>
      <c r="F84" s="34" t="n">
        <v>4550</v>
      </c>
      <c r="G84" s="35" t="n"/>
    </row>
    <row r="85" ht="15" customHeight="1">
      <c r="A85" s="33" t="inlineStr">
        <is>
          <t>UT_SEWER_500</t>
        </is>
      </c>
      <c r="B85" s="5" t="inlineStr">
        <is>
          <t>Utilities</t>
        </is>
      </c>
      <c r="C85" s="21" t="inlineStr">
        <is>
          <t>Sewer pipe 500 mm dia (RCC NP2 / DWC), laid and jointed</t>
        </is>
      </c>
      <c r="D85" s="4" t="inlineStr">
        <is>
          <t>m</t>
        </is>
      </c>
      <c r="E85" s="6" t="n">
        <v>5350</v>
      </c>
      <c r="F85" s="34" t="n">
        <v>5350</v>
      </c>
      <c r="G85" s="35" t="n"/>
    </row>
    <row r="86" ht="15" customHeight="1">
      <c r="A86" s="33" t="inlineStr">
        <is>
          <t>UT_WATER_500</t>
        </is>
      </c>
      <c r="B86" s="5" t="inlineStr">
        <is>
          <t>Utilities</t>
        </is>
      </c>
      <c r="C86" s="21" t="inlineStr">
        <is>
          <t>Water main 500 mm dia (DI K7), laid, jointed and tested</t>
        </is>
      </c>
      <c r="D86" s="4" t="inlineStr">
        <is>
          <t>m</t>
        </is>
      </c>
      <c r="E86" s="6" t="n">
        <v>6400</v>
      </c>
      <c r="F86" s="34" t="n">
        <v>6400</v>
      </c>
      <c r="G86" s="35" t="n"/>
    </row>
    <row r="87" ht="15" customHeight="1">
      <c r="A87" s="33" t="inlineStr">
        <is>
          <t>UT_STORM_500</t>
        </is>
      </c>
      <c r="B87" s="5" t="inlineStr">
        <is>
          <t>Utilities</t>
        </is>
      </c>
      <c r="C87" s="21" t="inlineStr">
        <is>
          <t>Storm-water pipe 500 mm dia (RCC NP2), laid and jointed</t>
        </is>
      </c>
      <c r="D87" s="4" t="inlineStr">
        <is>
          <t>m</t>
        </is>
      </c>
      <c r="E87" s="6" t="n">
        <v>5000</v>
      </c>
      <c r="F87" s="34" t="n">
        <v>5000</v>
      </c>
      <c r="G87" s="35" t="n"/>
    </row>
    <row r="88" ht="15" customHeight="1">
      <c r="A88" s="33" t="inlineStr">
        <is>
          <t>UT_SEWER_600</t>
        </is>
      </c>
      <c r="B88" s="5" t="inlineStr">
        <is>
          <t>Utilities</t>
        </is>
      </c>
      <c r="C88" s="21" t="inlineStr">
        <is>
          <t>Sewer pipe 600 mm dia (RCC NP2 / DWC), laid and jointed</t>
        </is>
      </c>
      <c r="D88" s="4" t="inlineStr">
        <is>
          <t>m</t>
        </is>
      </c>
      <c r="E88" s="6" t="n">
        <v>6300</v>
      </c>
      <c r="F88" s="34" t="n">
        <v>6300</v>
      </c>
      <c r="G88" s="35" t="n"/>
    </row>
    <row r="89" ht="15" customHeight="1">
      <c r="A89" s="33" t="inlineStr">
        <is>
          <t>UT_WATER_600</t>
        </is>
      </c>
      <c r="B89" s="5" t="inlineStr">
        <is>
          <t>Utilities</t>
        </is>
      </c>
      <c r="C89" s="21" t="inlineStr">
        <is>
          <t>Water main 600 mm dia (DI K7), laid, jointed and tested</t>
        </is>
      </c>
      <c r="D89" s="4" t="inlineStr">
        <is>
          <t>m</t>
        </is>
      </c>
      <c r="E89" s="6" t="n">
        <v>7500</v>
      </c>
      <c r="F89" s="34" t="n">
        <v>7500</v>
      </c>
      <c r="G89" s="35" t="n"/>
    </row>
    <row r="90" ht="15" customHeight="1">
      <c r="A90" s="33" t="inlineStr">
        <is>
          <t>UT_STORM_600</t>
        </is>
      </c>
      <c r="B90" s="5" t="inlineStr">
        <is>
          <t>Utilities</t>
        </is>
      </c>
      <c r="C90" s="21" t="inlineStr">
        <is>
          <t>Storm-water pipe 600 mm dia (RCC NP2), laid and jointed</t>
        </is>
      </c>
      <c r="D90" s="4" t="inlineStr">
        <is>
          <t>m</t>
        </is>
      </c>
      <c r="E90" s="6" t="n">
        <v>5900</v>
      </c>
      <c r="F90" s="34" t="n">
        <v>5900</v>
      </c>
      <c r="G90" s="35" t="n"/>
    </row>
    <row r="91" ht="15" customHeight="1">
      <c r="A91" s="33" t="inlineStr">
        <is>
          <t>UT_SEWER_750</t>
        </is>
      </c>
      <c r="B91" s="5" t="inlineStr">
        <is>
          <t>Utilities</t>
        </is>
      </c>
      <c r="C91" s="21" t="inlineStr">
        <is>
          <t>Sewer pipe 750 mm dia (RCC NP2 / DWC), laid and jointed</t>
        </is>
      </c>
      <c r="D91" s="4" t="inlineStr">
        <is>
          <t>m</t>
        </is>
      </c>
      <c r="E91" s="6" t="n">
        <v>7720</v>
      </c>
      <c r="F91" s="34" t="n">
        <v>7720</v>
      </c>
      <c r="G91" s="35" t="n"/>
    </row>
    <row r="92" ht="15" customHeight="1">
      <c r="A92" s="33" t="inlineStr">
        <is>
          <t>UT_WATER_750</t>
        </is>
      </c>
      <c r="B92" s="5" t="inlineStr">
        <is>
          <t>Utilities</t>
        </is>
      </c>
      <c r="C92" s="21" t="inlineStr">
        <is>
          <t>Water main 750 mm dia (DI K7), laid, jointed and tested</t>
        </is>
      </c>
      <c r="D92" s="4" t="inlineStr">
        <is>
          <t>m</t>
        </is>
      </c>
      <c r="E92" s="6" t="n">
        <v>9150</v>
      </c>
      <c r="F92" s="34" t="n">
        <v>9150</v>
      </c>
      <c r="G92" s="35" t="n"/>
    </row>
    <row r="93" ht="15" customHeight="1">
      <c r="A93" s="33" t="inlineStr">
        <is>
          <t>UT_STORM_750</t>
        </is>
      </c>
      <c r="B93" s="5" t="inlineStr">
        <is>
          <t>Utilities</t>
        </is>
      </c>
      <c r="C93" s="21" t="inlineStr">
        <is>
          <t>Storm-water pipe 750 mm dia (RCC NP2), laid and jointed</t>
        </is>
      </c>
      <c r="D93" s="4" t="inlineStr">
        <is>
          <t>m</t>
        </is>
      </c>
      <c r="E93" s="6" t="n">
        <v>7250</v>
      </c>
      <c r="F93" s="34" t="n">
        <v>7250</v>
      </c>
      <c r="G93" s="35" t="n"/>
    </row>
    <row r="94" ht="15" customHeight="1">
      <c r="A94" s="33" t="inlineStr">
        <is>
          <t>UT_SEWER_900</t>
        </is>
      </c>
      <c r="B94" s="5" t="inlineStr">
        <is>
          <t>Utilities</t>
        </is>
      </c>
      <c r="C94" s="21" t="inlineStr">
        <is>
          <t>Sewer pipe 900 mm dia (RCC NP2 / DWC), laid and jointed</t>
        </is>
      </c>
      <c r="D94" s="4" t="inlineStr">
        <is>
          <t>m</t>
        </is>
      </c>
      <c r="E94" s="6" t="n">
        <v>9150</v>
      </c>
      <c r="F94" s="34" t="n">
        <v>9150</v>
      </c>
      <c r="G94" s="35" t="n"/>
    </row>
    <row r="95" ht="15" customHeight="1">
      <c r="A95" s="33" t="inlineStr">
        <is>
          <t>UT_WATER_900</t>
        </is>
      </c>
      <c r="B95" s="5" t="inlineStr">
        <is>
          <t>Utilities</t>
        </is>
      </c>
      <c r="C95" s="21" t="inlineStr">
        <is>
          <t>Water main 900 mm dia (DI K7), laid, jointed and tested</t>
        </is>
      </c>
      <c r="D95" s="4" t="inlineStr">
        <is>
          <t>m</t>
        </is>
      </c>
      <c r="E95" s="6" t="n">
        <v>10800</v>
      </c>
      <c r="F95" s="34" t="n">
        <v>10800</v>
      </c>
      <c r="G95" s="35" t="n"/>
    </row>
    <row r="96" ht="15" customHeight="1">
      <c r="A96" s="33" t="inlineStr">
        <is>
          <t>UT_STORM_900</t>
        </is>
      </c>
      <c r="B96" s="5" t="inlineStr">
        <is>
          <t>Utilities</t>
        </is>
      </c>
      <c r="C96" s="21" t="inlineStr">
        <is>
          <t>Storm-water pipe 900 mm dia (RCC NP2), laid and jointed</t>
        </is>
      </c>
      <c r="D96" s="4" t="inlineStr">
        <is>
          <t>m</t>
        </is>
      </c>
      <c r="E96" s="6" t="n">
        <v>8600</v>
      </c>
      <c r="F96" s="34" t="n">
        <v>8600</v>
      </c>
      <c r="G96" s="35" t="n"/>
    </row>
    <row r="97" ht="15" customHeight="1">
      <c r="A97" s="33" t="inlineStr">
        <is>
          <t>KERB</t>
        </is>
      </c>
      <c r="B97" s="5" t="inlineStr">
        <is>
          <t>Footpath and kerbs</t>
        </is>
      </c>
      <c r="C97" s="21" t="inlineStr">
        <is>
          <t>Precast concrete kerb, laid on PCC bed</t>
        </is>
      </c>
      <c r="D97" s="4" t="inlineStr">
        <is>
          <t>m</t>
        </is>
      </c>
      <c r="E97" s="6" t="n">
        <v>650</v>
      </c>
      <c r="F97" s="34" t="n">
        <v>650</v>
      </c>
      <c r="G97" s="35" t="n"/>
    </row>
    <row r="98" ht="15" customHeight="1">
      <c r="A98" s="33" t="inlineStr">
        <is>
          <t>FP_PAVER</t>
        </is>
      </c>
      <c r="B98" s="5" t="inlineStr">
        <is>
          <t>Footpath and kerbs</t>
        </is>
      </c>
      <c r="C98" s="21" t="inlineStr">
        <is>
          <t>Interlocking paver block 80 mm M35 on 30 mm sand bed</t>
        </is>
      </c>
      <c r="D98" s="4" t="inlineStr">
        <is>
          <t>m²</t>
        </is>
      </c>
      <c r="E98" s="6" t="n">
        <v>950</v>
      </c>
      <c r="F98" s="34" t="n">
        <v>950</v>
      </c>
      <c r="G98" s="35" t="n"/>
    </row>
    <row r="99" ht="15" customHeight="1">
      <c r="A99" s="33" t="inlineStr">
        <is>
          <t>FP_PAVER_M3</t>
        </is>
      </c>
      <c r="B99" s="5" t="inlineStr">
        <is>
          <t>Footpath and kerbs</t>
        </is>
      </c>
      <c r="C99" s="21" t="inlineStr">
        <is>
          <t>Interlocking paver blocks (measured by volume)</t>
        </is>
      </c>
      <c r="D99" s="4" t="inlineStr">
        <is>
          <t>m³</t>
        </is>
      </c>
      <c r="E99" s="6" t="n">
        <v>11800</v>
      </c>
      <c r="F99" s="34" t="n">
        <v>11800</v>
      </c>
      <c r="G99" s="35" t="n"/>
    </row>
    <row r="100" ht="15" customHeight="1">
      <c r="A100" s="33" t="inlineStr">
        <is>
          <t>LIGHT_POLE</t>
        </is>
      </c>
      <c r="B100" s="5" t="inlineStr">
        <is>
          <t>Street lighting</t>
        </is>
      </c>
      <c r="C100" s="21" t="inlineStr">
        <is>
          <t>Street light pole with LED luminaire and foundation</t>
        </is>
      </c>
      <c r="D100" s="4" t="inlineStr">
        <is>
          <t>nos</t>
        </is>
      </c>
      <c r="E100" s="6" t="n">
        <v>65000</v>
      </c>
      <c r="F100" s="34" t="n">
        <v>65000</v>
      </c>
      <c r="G100" s="35" t="n"/>
    </row>
    <row r="101" ht="15" customHeight="1">
      <c r="A101" s="33" t="inlineStr">
        <is>
          <t>LIGHT_CABLE</t>
        </is>
      </c>
      <c r="B101" s="5" t="inlineStr">
        <is>
          <t>Street lighting</t>
        </is>
      </c>
      <c r="C101" s="21" t="inlineStr">
        <is>
          <t>Armoured cable for street lighting, laid in trench</t>
        </is>
      </c>
      <c r="D101" s="4" t="inlineStr">
        <is>
          <t>m</t>
        </is>
      </c>
      <c r="E101" s="6" t="n">
        <v>850</v>
      </c>
      <c r="F101" s="34" t="n">
        <v>850</v>
      </c>
      <c r="G101" s="35" t="n"/>
    </row>
    <row r="102" ht="15" customHeight="1">
      <c r="A102" s="33" t="inlineStr">
        <is>
          <t>TREE</t>
        </is>
      </c>
      <c r="B102" s="5" t="inlineStr">
        <is>
          <t>Landscaping</t>
        </is>
      </c>
      <c r="C102" s="21" t="inlineStr">
        <is>
          <t>Avenue tree plantation with tree guard</t>
        </is>
      </c>
      <c r="D102" s="4" t="inlineStr">
        <is>
          <t>nos</t>
        </is>
      </c>
      <c r="E102" s="6" t="n">
        <v>1800</v>
      </c>
      <c r="F102" s="34" t="n">
        <v>1800</v>
      </c>
      <c r="G102" s="35" t="n"/>
    </row>
    <row r="103" ht="15" customHeight="1">
      <c r="A103" s="33" t="inlineStr">
        <is>
          <t>SHRUB</t>
        </is>
      </c>
      <c r="B103" s="5" t="inlineStr">
        <is>
          <t>Landscaping</t>
        </is>
      </c>
      <c r="C103" s="21" t="inlineStr">
        <is>
          <t>Shrub plantation</t>
        </is>
      </c>
      <c r="D103" s="4" t="inlineStr">
        <is>
          <t>nos</t>
        </is>
      </c>
      <c r="E103" s="6" t="n">
        <v>120</v>
      </c>
      <c r="F103" s="34" t="n">
        <v>120</v>
      </c>
      <c r="G103" s="35" t="n"/>
    </row>
    <row r="104" ht="15" customHeight="1">
      <c r="A104" s="33" t="inlineStr">
        <is>
          <t>BAR_W</t>
        </is>
      </c>
      <c r="B104" s="5" t="inlineStr">
        <is>
          <t>Road furniture</t>
        </is>
      </c>
      <c r="C104" s="21" t="inlineStr">
        <is>
          <t>W-beam metal crash barrier</t>
        </is>
      </c>
      <c r="D104" s="4" t="inlineStr">
        <is>
          <t>m</t>
        </is>
      </c>
      <c r="E104" s="6" t="n">
        <v>3800</v>
      </c>
      <c r="F104" s="34" t="n">
        <v>3800</v>
      </c>
      <c r="G104" s="35" t="n"/>
    </row>
    <row r="105" ht="15" customHeight="1">
      <c r="A105" s="33" t="inlineStr">
        <is>
          <t>BAR_RCC</t>
        </is>
      </c>
      <c r="B105" s="5" t="inlineStr">
        <is>
          <t>Road furniture</t>
        </is>
      </c>
      <c r="C105" s="21" t="inlineStr">
        <is>
          <t>RCC crash barrier (New Jersey type)</t>
        </is>
      </c>
      <c r="D105" s="4" t="inlineStr">
        <is>
          <t>m</t>
        </is>
      </c>
      <c r="E105" s="6" t="n">
        <v>9500</v>
      </c>
      <c r="F105" s="34" t="n">
        <v>9500</v>
      </c>
      <c r="G105" s="35" t="n"/>
    </row>
  </sheetData>
  <autoFilter ref="A9:G105"/>
  <mergeCells count="6">
    <mergeCell ref="A1:G1"/>
    <mergeCell ref="A3:G3"/>
    <mergeCell ref="A4:G4"/>
    <mergeCell ref="A2:G2"/>
    <mergeCell ref="A7:G7"/>
    <mergeCell ref="A5:G5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Road Estimate &amp; BOQ</dc:creator>
  <dc:title>SOUTH UDA UDAIPUR - estimate</dc:title>
  <dcterms:created xsi:type="dcterms:W3CDTF">2026-10-31T01:53:25Z</dcterms:created>
  <dcterms:modified xsi:type="dcterms:W3CDTF">2026-10-31T01:53:25Z</dcterms:modified>
</cp:coreProperties>
</file>