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mplate" sheetId="2" state="visible" r:id="rId2"/>
    <sheet name="Levels" sheetId="3" state="visible" r:id="rId3"/>
    <sheet name="Areas" sheetId="4" state="visible" r:id="rId4"/>
    <sheet name="Volumes-trapezoidal" sheetId="5" state="visible" r:id="rId5"/>
    <sheet name="Volumes-prismoidal" sheetId="6" state="visible" r:id="rId6"/>
    <sheet name="Survey" sheetId="7" state="visible" r:id="rId7"/>
  </sheets>
  <definedNames>
    <definedName name="_xlnm.Print_Titles" localSheetId="0">'Summary'!$8:$8</definedName>
    <definedName name="_xlnm.Print_Titles" localSheetId="1">'Template'!$16:$16</definedName>
    <definedName name="_xlnm.Print_Titles" localSheetId="2">'Levels'!$7:$7</definedName>
    <definedName name="_xlnm.Print_Titles" localSheetId="3">'Areas'!$9:$9</definedName>
    <definedName name="_xlnm.Print_Titles" localSheetId="4">'Volumes-trapezoidal'!$9:$9</definedName>
    <definedName name="_xlnm.Print_Titles" localSheetId="5">'Volumes-prismoidal'!$9:$9</definedName>
    <definedName name="_xlnm.Print_Titles" localSheetId="6">'Survey'!$7:$7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00"/>
  </numFmts>
  <fonts count="9">
    <font>
      <name val="Calibri"/>
      <family val="2"/>
      <color theme="1"/>
      <sz val="11"/>
      <scheme val="minor"/>
    </font>
    <font>
      <name val="Calibri"/>
      <b val="1"/>
      <color rgb="001F3A5F"/>
      <sz val="15"/>
    </font>
    <font>
      <name val="Calibri"/>
      <sz val="10"/>
    </font>
    <font>
      <name val="Calibri"/>
      <color rgb="000000CC"/>
      <sz val="10"/>
    </font>
    <font>
      <name val="Calibri"/>
      <b val="1"/>
      <color rgb="00FFFFFF"/>
      <sz val="10"/>
    </font>
    <font>
      <name val="Calibri"/>
      <b val="1"/>
      <sz val="10"/>
    </font>
    <font>
      <name val="Calibri"/>
      <i val="1"/>
      <color rgb="005B6B7C"/>
      <sz val="10"/>
    </font>
    <font/>
    <font>
      <name val="Calibri"/>
      <b val="1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FF8DB"/>
      </patternFill>
    </fill>
    <fill>
      <patternFill patternType="solid">
        <fgColor rgb="001F3A5F"/>
      </patternFill>
    </fill>
    <fill>
      <patternFill patternType="solid">
        <fgColor rgb="00D9E4F0"/>
      </patternFill>
    </fill>
    <fill>
      <patternFill patternType="solid">
        <fgColor rgb="00F3F6FA"/>
      </patternFill>
    </fill>
  </fills>
  <borders count="4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  <border>
      <left style="thin">
        <color rgb="00B8C2CC"/>
      </left>
      <right style="thin">
        <color rgb="00B8C2CC"/>
      </right>
      <top style="medium">
        <color rgb="001F3A5F"/>
      </top>
      <bottom style="medium">
        <color rgb="001F3A5F"/>
      </bottom>
    </border>
    <border>
      <left style="thin">
        <color rgb="00B8C2CC"/>
      </left>
      <right style="thin">
        <color rgb="00B8C2CC"/>
      </right>
      <top style="thin">
        <color rgb="001F3A5F"/>
      </top>
      <bottom style="thin">
        <color rgb="00B8C2C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/>
    </xf>
    <xf numFmtId="165" fontId="2" fillId="0" borderId="1" applyAlignment="1" pivotButton="0" quotePrefix="0" xfId="0">
      <alignment horizontal="right" vertical="top"/>
    </xf>
    <xf numFmtId="10" fontId="2" fillId="0" borderId="1" applyAlignment="1" pivotButton="0" quotePrefix="0" xfId="0">
      <alignment horizontal="right" vertical="top"/>
    </xf>
    <xf numFmtId="0" fontId="7" fillId="0" borderId="1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2" fontId="3" fillId="2" borderId="1" applyAlignment="1" pivotButton="0" quotePrefix="0" xfId="0">
      <alignment horizontal="right" vertical="top"/>
    </xf>
    <xf numFmtId="0" fontId="5" fillId="5" borderId="3" applyAlignment="1" pivotButton="0" quotePrefix="0" xfId="0">
      <alignment vertical="top"/>
    </xf>
    <xf numFmtId="0" fontId="2" fillId="5" borderId="3" applyAlignment="1" pivotButton="0" quotePrefix="0" xfId="0">
      <alignment horizontal="center" vertical="center" wrapText="1"/>
    </xf>
    <xf numFmtId="165" fontId="5" fillId="5" borderId="3" applyAlignment="1" pivotButton="0" quotePrefix="0" xfId="0">
      <alignment horizontal="right" vertical="top"/>
    </xf>
    <xf numFmtId="0" fontId="2" fillId="0" borderId="1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164" fontId="3" fillId="2" borderId="1" applyAlignment="1" pivotButton="0" quotePrefix="0" xfId="0">
      <alignment horizontal="right" vertical="top"/>
    </xf>
    <xf numFmtId="1" fontId="3" fillId="2" borderId="1" applyAlignment="1" pivotButton="0" quotePrefix="0" xfId="0">
      <alignment horizontal="right" vertical="top"/>
    </xf>
    <xf numFmtId="164" fontId="2" fillId="0" borderId="1" applyAlignment="1" pivotButton="0" quotePrefix="0" xfId="0">
      <alignment horizontal="right" vertical="top"/>
    </xf>
    <xf numFmtId="0" fontId="2" fillId="0" borderId="1" applyAlignment="1" pivotButton="0" quotePrefix="0" xfId="0">
      <alignment horizontal="right" vertical="top"/>
    </xf>
    <xf numFmtId="0" fontId="5" fillId="4" borderId="2" applyAlignment="1" pivotButton="0" quotePrefix="0" xfId="0">
      <alignment vertical="top"/>
    </xf>
    <xf numFmtId="0" fontId="2" fillId="4" borderId="2" applyAlignment="1" pivotButton="0" quotePrefix="0" xfId="0">
      <alignment vertical="top"/>
    </xf>
    <xf numFmtId="164" fontId="5" fillId="4" borderId="2" applyAlignment="1" pivotButton="0" quotePrefix="0" xfId="0">
      <alignment horizontal="right" vertical="top"/>
    </xf>
    <xf numFmtId="165" fontId="5" fillId="4" borderId="2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0" customWidth="1" min="3" max="3"/>
    <col width="18" customWidth="1" min="4" max="4"/>
    <col width="18" customWidth="1" min="5" max="5"/>
    <col width="14" customWidth="1" min="6" max="6"/>
  </cols>
  <sheetData>
    <row r="1" ht="24" customHeight="1">
      <c r="A1" s="1" t="inlineStr">
        <is>
          <t>ROAD ESTIMATE - SUMMARY OF QUANTITIES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Project:  </t>
          </r>
          <r>
            <rPr>
              <rFont val="Calibri"/>
              <sz val="10"/>
            </rPr>
            <t>Sample 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6">
      <c r="A6" s="2" t="inlineStr">
        <is>
          <r>
            <rPr>
              <rFont val="Calibri"/>
              <b val="1"/>
              <color rgb="001F3A5F"/>
              <sz val="10"/>
            </rPr>
            <t xml:space="preserve">Length:  </t>
          </r>
          <r>
            <rPr>
              <rFont val="Calibri"/>
              <sz val="10"/>
            </rPr>
            <t>0/000 to 0/500 = 500.00 m</t>
          </r>
        </is>
      </c>
    </row>
    <row r="8" ht="30" customHeight="1">
      <c r="A8" s="3" t="inlineStr">
        <is>
          <t>No.</t>
        </is>
      </c>
      <c r="B8" s="3" t="inlineStr">
        <is>
          <t>Item</t>
        </is>
      </c>
      <c r="C8" s="3" t="inlineStr">
        <is>
          <t>Unit</t>
        </is>
      </c>
      <c r="D8" s="3" t="inlineStr">
        <is>
          <t>Trapezoidal rule</t>
        </is>
      </c>
      <c r="E8" s="3" t="inlineStr">
        <is>
          <t>Prismoidal rule</t>
        </is>
      </c>
      <c r="F8" s="3" t="inlineStr">
        <is>
          <t>Difference %</t>
        </is>
      </c>
    </row>
    <row r="9">
      <c r="A9" s="4" t="n">
        <v>1</v>
      </c>
      <c r="B9" s="5" t="inlineStr">
        <is>
          <t>Earthwork in cutting</t>
        </is>
      </c>
      <c r="C9" s="4" t="inlineStr">
        <is>
          <t>m3</t>
        </is>
      </c>
      <c r="D9" s="6">
        <f>'Volumes-trapezoidal'!$D$30</f>
        <v/>
      </c>
      <c r="E9" s="6">
        <f>'Volumes-prismoidal'!$F$20</f>
        <v/>
      </c>
      <c r="F9" s="7">
        <f>IF(D9=0,0,(E9-D9)/D9)</f>
        <v/>
      </c>
    </row>
    <row r="10">
      <c r="A10" s="4" t="n">
        <v>2</v>
      </c>
      <c r="B10" s="5" t="inlineStr">
        <is>
          <t>Earthwork in embankment / filling</t>
        </is>
      </c>
      <c r="C10" s="4" t="inlineStr">
        <is>
          <t>m3</t>
        </is>
      </c>
      <c r="D10" s="6">
        <f>'Volumes-trapezoidal'!$E$30</f>
        <v/>
      </c>
      <c r="E10" s="6">
        <f>'Volumes-prismoidal'!$G$20</f>
        <v/>
      </c>
      <c r="F10" s="7">
        <f>IF(D10=0,0,(E10-D10)/D10)</f>
        <v/>
      </c>
    </row>
    <row r="11">
      <c r="A11" s="4" t="n">
        <v>3</v>
      </c>
      <c r="B11" s="8" t="inlineStr">
        <is>
          <t>PMC 20 mm</t>
        </is>
      </c>
      <c r="C11" s="4" t="inlineStr">
        <is>
          <t>m3</t>
        </is>
      </c>
      <c r="D11" s="6">
        <f>'Volumes-trapezoidal'!$F$30</f>
        <v/>
      </c>
      <c r="E11" s="6">
        <f>'Volumes-prismoidal'!$H$20</f>
        <v/>
      </c>
      <c r="F11" s="7">
        <f>IF(D11=0,0,(E11-D11)/D11)</f>
        <v/>
      </c>
    </row>
    <row r="12">
      <c r="A12" s="4" t="n">
        <v>4</v>
      </c>
      <c r="B12" s="8" t="inlineStr">
        <is>
          <t>WBM Gr III</t>
        </is>
      </c>
      <c r="C12" s="4" t="inlineStr">
        <is>
          <t>m3</t>
        </is>
      </c>
      <c r="D12" s="6">
        <f>'Volumes-trapezoidal'!$G$30</f>
        <v/>
      </c>
      <c r="E12" s="6">
        <f>'Volumes-prismoidal'!$I$20</f>
        <v/>
      </c>
      <c r="F12" s="7">
        <f>IF(D12=0,0,(E12-D12)/D12)</f>
        <v/>
      </c>
    </row>
    <row r="13">
      <c r="A13" s="4" t="n">
        <v>5</v>
      </c>
      <c r="B13" s="8" t="inlineStr">
        <is>
          <t>WBM Gr II</t>
        </is>
      </c>
      <c r="C13" s="4" t="inlineStr">
        <is>
          <t>m3</t>
        </is>
      </c>
      <c r="D13" s="6">
        <f>'Volumes-trapezoidal'!$H$30</f>
        <v/>
      </c>
      <c r="E13" s="6">
        <f>'Volumes-prismoidal'!$J$20</f>
        <v/>
      </c>
      <c r="F13" s="7">
        <f>IF(D13=0,0,(E13-D13)/D13)</f>
        <v/>
      </c>
    </row>
    <row r="14">
      <c r="A14" s="4" t="n">
        <v>6</v>
      </c>
      <c r="B14" s="8" t="inlineStr">
        <is>
          <t>GSB</t>
        </is>
      </c>
      <c r="C14" s="4" t="inlineStr">
        <is>
          <t>m3</t>
        </is>
      </c>
      <c r="D14" s="6">
        <f>'Volumes-trapezoidal'!$I$30</f>
        <v/>
      </c>
      <c r="E14" s="6">
        <f>'Volumes-prismoidal'!$K$20</f>
        <v/>
      </c>
      <c r="F14" s="7">
        <f>IF(D14=0,0,(E14-D14)/D14)</f>
        <v/>
      </c>
    </row>
    <row r="15">
      <c r="A15" s="4" t="n">
        <v>7</v>
      </c>
      <c r="B15" s="8" t="inlineStr">
        <is>
          <t>Earthen shoulder (above formation)</t>
        </is>
      </c>
      <c r="C15" s="4" t="inlineStr">
        <is>
          <t>m3</t>
        </is>
      </c>
      <c r="D15" s="6">
        <f>'Volumes-trapezoidal'!$J$30</f>
        <v/>
      </c>
      <c r="E15" s="6">
        <f>'Volumes-prismoidal'!$L$20</f>
        <v/>
      </c>
      <c r="F15" s="7">
        <f>IF(D15=0,0,(E15-D15)/D15)</f>
        <v/>
      </c>
    </row>
    <row r="16">
      <c r="A16" s="4" t="n">
        <v>8</v>
      </c>
      <c r="B16" s="8" t="inlineStr">
        <is>
          <t>Subgrade (500 mm, full roadway)</t>
        </is>
      </c>
      <c r="C16" s="4" t="inlineStr">
        <is>
          <t>m3</t>
        </is>
      </c>
      <c r="D16" s="6">
        <f>'Volumes-trapezoidal'!$K$30</f>
        <v/>
      </c>
      <c r="E16" s="6">
        <f>'Volumes-prismoidal'!$M$20</f>
        <v/>
      </c>
      <c r="F16" s="7">
        <f>IF(D16=0,0,(E16-D16)/D16)</f>
        <v/>
      </c>
    </row>
    <row r="18">
      <c r="B18" s="9" t="inlineStr">
        <is>
          <t>Factor applied to cut (bulking / usable fraction)</t>
        </is>
      </c>
      <c r="D18" s="10" t="n">
        <v>1</v>
      </c>
    </row>
    <row r="19">
      <c r="B19" s="9" t="inlineStr">
        <is>
          <t>Factor applied to fill (compaction)</t>
        </is>
      </c>
      <c r="D19" s="10" t="n">
        <v>1</v>
      </c>
    </row>
    <row r="20">
      <c r="B20" s="11" t="inlineStr">
        <is>
          <t>Surplus (+) / deficit (-) of earth, trapezoidal</t>
        </is>
      </c>
      <c r="C20" s="12" t="inlineStr">
        <is>
          <t>m3</t>
        </is>
      </c>
      <c r="D20" s="13">
        <f>'Volumes-trapezoidal'!$D$30*$D$18-'Volumes-trapezoidal'!$E$30*$D$19</f>
        <v/>
      </c>
    </row>
    <row r="22">
      <c r="B22" s="9" t="inlineStr">
        <is>
          <t>Surface areas (wearing course, prime / tack coat)</t>
        </is>
      </c>
    </row>
    <row r="23">
      <c r="B23" s="14" t="inlineStr">
        <is>
          <t>PMC 20 mm - top surface</t>
        </is>
      </c>
      <c r="C23" s="4" t="inlineStr">
        <is>
          <t>m2</t>
        </is>
      </c>
      <c r="D23" s="6" t="n">
        <v>1875</v>
      </c>
    </row>
    <row r="25">
      <c r="B25" s="15" t="inlineStr">
        <is>
          <t>Blue figures in yellow cells are inputs; everything else is a formula.</t>
        </is>
      </c>
    </row>
  </sheetData>
  <mergeCells count="6">
    <mergeCell ref="A2:F2"/>
    <mergeCell ref="A1:F1"/>
    <mergeCell ref="A5:F5"/>
    <mergeCell ref="A6:F6"/>
    <mergeCell ref="A4:F4"/>
    <mergeCell ref="A3:F3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30" customWidth="1" min="3" max="3"/>
    <col width="14" customWidth="1" min="4" max="4"/>
    <col width="12" customWidth="1" min="5" max="5"/>
  </cols>
  <sheetData>
    <row r="1" ht="24" customHeight="1">
      <c r="A1" s="1" t="inlineStr">
        <is>
          <t>ROAD TEMPLATE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Project:  </t>
          </r>
          <r>
            <rPr>
              <rFont val="Calibri"/>
              <sz val="10"/>
            </rPr>
            <t>Sample 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>
      <c r="A7" s="14" t="inlineStr">
        <is>
          <t>Carriageway width</t>
        </is>
      </c>
      <c r="B7" s="16" t="n">
        <v>3.75</v>
      </c>
      <c r="C7" s="14" t="inlineStr">
        <is>
          <t>m</t>
        </is>
      </c>
    </row>
    <row r="8">
      <c r="A8" s="14" t="inlineStr">
        <is>
          <t>Camber</t>
        </is>
      </c>
      <c r="B8" s="16" t="n">
        <v>3</v>
      </c>
      <c r="C8" s="14" t="inlineStr">
        <is>
          <t>%</t>
        </is>
      </c>
    </row>
    <row r="9">
      <c r="A9" s="14" t="inlineStr">
        <is>
          <t>Paved shoulder width (each side)</t>
        </is>
      </c>
      <c r="B9" s="16" t="n">
        <v>0</v>
      </c>
      <c r="C9" s="14" t="inlineStr">
        <is>
          <t>m</t>
        </is>
      </c>
    </row>
    <row r="10">
      <c r="A10" s="14" t="inlineStr">
        <is>
          <t>Earthen shoulder width (each side)</t>
        </is>
      </c>
      <c r="B10" s="16" t="n">
        <v>1.875</v>
      </c>
      <c r="C10" s="14" t="inlineStr">
        <is>
          <t>m</t>
        </is>
      </c>
    </row>
    <row r="11">
      <c r="A11" s="14" t="inlineStr">
        <is>
          <t>Earthen shoulder cross fall</t>
        </is>
      </c>
      <c r="B11" s="16" t="n">
        <v>4</v>
      </c>
      <c r="C11" s="14" t="inlineStr">
        <is>
          <t>%</t>
        </is>
      </c>
    </row>
    <row r="12">
      <c r="A12" s="14" t="inlineStr">
        <is>
          <t>Fill side slope (H per 1 V)</t>
        </is>
      </c>
      <c r="B12" s="16" t="n">
        <v>2</v>
      </c>
      <c r="C12" s="14" t="inlineStr"/>
    </row>
    <row r="13">
      <c r="A13" s="14" t="inlineStr">
        <is>
          <t>Cut side slope (H per 1 V)</t>
        </is>
      </c>
      <c r="B13" s="16" t="n">
        <v>1</v>
      </c>
      <c r="C13" s="14" t="inlineStr"/>
    </row>
    <row r="14">
      <c r="A14" s="14" t="inlineStr">
        <is>
          <t>Subgrade thickness</t>
        </is>
      </c>
      <c r="B14" s="16" t="n">
        <v>500</v>
      </c>
      <c r="C14" s="14" t="inlineStr">
        <is>
          <t>mm</t>
        </is>
      </c>
    </row>
    <row r="16" ht="30" customHeight="1">
      <c r="A16" s="3" t="inlineStr">
        <is>
          <t>Pavement layer</t>
        </is>
      </c>
      <c r="B16" s="3" t="inlineStr">
        <is>
          <t>Thickness (mm)</t>
        </is>
      </c>
      <c r="C16" s="3" t="inlineStr">
        <is>
          <t>Extends over</t>
        </is>
      </c>
      <c r="D16" s="3" t="inlineStr">
        <is>
          <t>Extra width each side (m)</t>
        </is>
      </c>
      <c r="E16" s="3" t="inlineStr">
        <is>
          <t>Width (m)</t>
        </is>
      </c>
    </row>
    <row r="17">
      <c r="A17" s="5" t="inlineStr">
        <is>
          <t>PMC 20 mm</t>
        </is>
      </c>
      <c r="B17" s="17" t="n">
        <v>20</v>
      </c>
      <c r="C17" s="14" t="inlineStr">
        <is>
          <t>Carriageway only</t>
        </is>
      </c>
      <c r="D17" s="16" t="n">
        <v>0</v>
      </c>
      <c r="E17" s="18" t="n">
        <v>3.75</v>
      </c>
    </row>
    <row r="18">
      <c r="A18" s="5" t="inlineStr">
        <is>
          <t>WBM Gr III</t>
        </is>
      </c>
      <c r="B18" s="17" t="n">
        <v>75</v>
      </c>
      <c r="C18" s="14" t="inlineStr">
        <is>
          <t>Carriageway only</t>
        </is>
      </c>
      <c r="D18" s="16" t="n">
        <v>0</v>
      </c>
      <c r="E18" s="18" t="n">
        <v>3.75</v>
      </c>
    </row>
    <row r="19">
      <c r="A19" s="5" t="inlineStr">
        <is>
          <t>WBM Gr II</t>
        </is>
      </c>
      <c r="B19" s="17" t="n">
        <v>75</v>
      </c>
      <c r="C19" s="14" t="inlineStr">
        <is>
          <t>Carriageway only</t>
        </is>
      </c>
      <c r="D19" s="16" t="n">
        <v>0</v>
      </c>
      <c r="E19" s="18" t="n">
        <v>3.75</v>
      </c>
    </row>
    <row r="20">
      <c r="A20" s="5" t="inlineStr">
        <is>
          <t>GSB</t>
        </is>
      </c>
      <c r="B20" s="17" t="n">
        <v>150</v>
      </c>
      <c r="C20" s="14" t="inlineStr">
        <is>
          <t>Full roadway (incl. earthen shoulders)</t>
        </is>
      </c>
      <c r="D20" s="16" t="n">
        <v>0</v>
      </c>
      <c r="E20" s="18" t="n">
        <v>7.5</v>
      </c>
    </row>
  </sheetData>
  <mergeCells count="5">
    <mergeCell ref="A4:E4"/>
    <mergeCell ref="A2:E2"/>
    <mergeCell ref="A1:E1"/>
    <mergeCell ref="A5:E5"/>
    <mergeCell ref="A3:E3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</cols>
  <sheetData>
    <row r="1" ht="24" customHeight="1">
      <c r="A1" s="1" t="inlineStr">
        <is>
          <t>LEVELS ALONG THE CENTRE LINE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Project:  </t>
          </r>
          <r>
            <rPr>
              <rFont val="Calibri"/>
              <sz val="10"/>
            </rPr>
            <t>Sample 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 ht="30" customHeight="1">
      <c r="A7" s="3" t="inlineStr">
        <is>
          <t>Chainage (m)</t>
        </is>
      </c>
      <c r="B7" s="3" t="inlineStr">
        <is>
          <t>Km/m</t>
        </is>
      </c>
      <c r="C7" s="3" t="inlineStr">
        <is>
          <t>Existing GL (m)</t>
        </is>
      </c>
      <c r="D7" s="3" t="inlineStr">
        <is>
          <t>Proposed FRL (m)</t>
        </is>
      </c>
      <c r="E7" s="3" t="inlineStr">
        <is>
          <t>Formation (m)</t>
        </is>
      </c>
      <c r="F7" s="3" t="inlineStr">
        <is>
          <t>Filling (m)</t>
        </is>
      </c>
      <c r="G7" s="3" t="inlineStr">
        <is>
          <t>Cutting (m)</t>
        </is>
      </c>
    </row>
    <row r="8">
      <c r="A8" s="18" t="n">
        <v>0</v>
      </c>
      <c r="B8" s="19" t="inlineStr">
        <is>
          <t>0/000</t>
        </is>
      </c>
      <c r="C8" s="16" t="n">
        <v>100.508</v>
      </c>
      <c r="D8" s="16" t="n">
        <v>101.2</v>
      </c>
      <c r="E8" s="18">
        <f>D8-0.320</f>
        <v/>
      </c>
      <c r="F8" s="18">
        <f>MAX(D8-C8,0)</f>
        <v/>
      </c>
      <c r="G8" s="18">
        <f>MAX(C8-D8,0)</f>
        <v/>
      </c>
    </row>
    <row r="9">
      <c r="A9" s="18" t="n">
        <v>25</v>
      </c>
      <c r="B9" s="19" t="inlineStr">
        <is>
          <t>0/025</t>
        </is>
      </c>
      <c r="C9" s="16" t="n">
        <v>101.399</v>
      </c>
      <c r="D9" s="16" t="n">
        <v>101.4</v>
      </c>
      <c r="E9" s="18">
        <f>D9-0.320</f>
        <v/>
      </c>
      <c r="F9" s="18">
        <f>MAX(D9-C9,0)</f>
        <v/>
      </c>
      <c r="G9" s="18">
        <f>MAX(C9-D9,0)</f>
        <v/>
      </c>
    </row>
    <row r="10">
      <c r="A10" s="18" t="n">
        <v>50</v>
      </c>
      <c r="B10" s="19" t="inlineStr">
        <is>
          <t>0/050</t>
        </is>
      </c>
      <c r="C10" s="16" t="n">
        <v>101.866</v>
      </c>
      <c r="D10" s="16" t="n">
        <v>101.6</v>
      </c>
      <c r="E10" s="18">
        <f>D10-0.320</f>
        <v/>
      </c>
      <c r="F10" s="18">
        <f>MAX(D10-C10,0)</f>
        <v/>
      </c>
      <c r="G10" s="18">
        <f>MAX(C10-D10,0)</f>
        <v/>
      </c>
    </row>
    <row r="11">
      <c r="A11" s="18" t="n">
        <v>75</v>
      </c>
      <c r="B11" s="19" t="inlineStr">
        <is>
          <t>0/075</t>
        </is>
      </c>
      <c r="C11" s="16" t="n">
        <v>101.879</v>
      </c>
      <c r="D11" s="16" t="n">
        <v>101.8</v>
      </c>
      <c r="E11" s="18">
        <f>D11-0.320</f>
        <v/>
      </c>
      <c r="F11" s="18">
        <f>MAX(D11-C11,0)</f>
        <v/>
      </c>
      <c r="G11" s="18">
        <f>MAX(C11-D11,0)</f>
        <v/>
      </c>
    </row>
    <row r="12">
      <c r="A12" s="18" t="n">
        <v>100</v>
      </c>
      <c r="B12" s="19" t="inlineStr">
        <is>
          <t>0/100</t>
        </is>
      </c>
      <c r="C12" s="16" t="n">
        <v>101.582</v>
      </c>
      <c r="D12" s="16" t="n">
        <v>102</v>
      </c>
      <c r="E12" s="18">
        <f>D12-0.320</f>
        <v/>
      </c>
      <c r="F12" s="18">
        <f>MAX(D12-C12,0)</f>
        <v/>
      </c>
      <c r="G12" s="18">
        <f>MAX(C12-D12,0)</f>
        <v/>
      </c>
    </row>
    <row r="13">
      <c r="A13" s="18" t="n">
        <v>125</v>
      </c>
      <c r="B13" s="19" t="inlineStr">
        <is>
          <t>0/125</t>
        </is>
      </c>
      <c r="C13" s="16" t="n">
        <v>101.22</v>
      </c>
      <c r="D13" s="16" t="n">
        <v>102.193</v>
      </c>
      <c r="E13" s="18">
        <f>D13-0.320</f>
        <v/>
      </c>
      <c r="F13" s="18">
        <f>MAX(D13-C13,0)</f>
        <v/>
      </c>
      <c r="G13" s="18">
        <f>MAX(C13-D13,0)</f>
        <v/>
      </c>
    </row>
    <row r="14">
      <c r="A14" s="18" t="n">
        <v>150</v>
      </c>
      <c r="B14" s="19" t="inlineStr">
        <is>
          <t>0/150</t>
        </is>
      </c>
      <c r="C14" s="16" t="n">
        <v>101.023</v>
      </c>
      <c r="D14" s="16" t="n">
        <v>102.315</v>
      </c>
      <c r="E14" s="18">
        <f>D14-0.320</f>
        <v/>
      </c>
      <c r="F14" s="18">
        <f>MAX(D14-C14,0)</f>
        <v/>
      </c>
      <c r="G14" s="18">
        <f>MAX(C14-D14,0)</f>
        <v/>
      </c>
    </row>
    <row r="15">
      <c r="A15" s="18" t="n">
        <v>175</v>
      </c>
      <c r="B15" s="19" t="inlineStr">
        <is>
          <t>0/175</t>
        </is>
      </c>
      <c r="C15" s="16" t="n">
        <v>101.105</v>
      </c>
      <c r="D15" s="16" t="n">
        <v>102.351</v>
      </c>
      <c r="E15" s="18">
        <f>D15-0.320</f>
        <v/>
      </c>
      <c r="F15" s="18">
        <f>MAX(D15-C15,0)</f>
        <v/>
      </c>
      <c r="G15" s="18">
        <f>MAX(C15-D15,0)</f>
        <v/>
      </c>
    </row>
    <row r="16">
      <c r="A16" s="18" t="n">
        <v>200</v>
      </c>
      <c r="B16" s="19" t="inlineStr">
        <is>
          <t>0/200</t>
        </is>
      </c>
      <c r="C16" s="16" t="n">
        <v>101.417</v>
      </c>
      <c r="D16" s="16" t="n">
        <v>102.301</v>
      </c>
      <c r="E16" s="18">
        <f>D16-0.320</f>
        <v/>
      </c>
      <c r="F16" s="18">
        <f>MAX(D16-C16,0)</f>
        <v/>
      </c>
      <c r="G16" s="18">
        <f>MAX(C16-D16,0)</f>
        <v/>
      </c>
    </row>
    <row r="17">
      <c r="A17" s="18" t="n">
        <v>225</v>
      </c>
      <c r="B17" s="19" t="inlineStr">
        <is>
          <t>0/225</t>
        </is>
      </c>
      <c r="C17" s="16" t="n">
        <v>101.77</v>
      </c>
      <c r="D17" s="16" t="n">
        <v>102.165</v>
      </c>
      <c r="E17" s="18">
        <f>D17-0.320</f>
        <v/>
      </c>
      <c r="F17" s="18">
        <f>MAX(D17-C17,0)</f>
        <v/>
      </c>
      <c r="G17" s="18">
        <f>MAX(C17-D17,0)</f>
        <v/>
      </c>
    </row>
    <row r="18">
      <c r="A18" s="18" t="n">
        <v>250</v>
      </c>
      <c r="B18" s="19" t="inlineStr">
        <is>
          <t>0/250</t>
        </is>
      </c>
      <c r="C18" s="16" t="n">
        <v>101.928</v>
      </c>
      <c r="D18" s="16" t="n">
        <v>101.957</v>
      </c>
      <c r="E18" s="18">
        <f>D18-0.320</f>
        <v/>
      </c>
      <c r="F18" s="18">
        <f>MAX(D18-C18,0)</f>
        <v/>
      </c>
      <c r="G18" s="18">
        <f>MAX(C18-D18,0)</f>
        <v/>
      </c>
    </row>
    <row r="19">
      <c r="A19" s="18" t="n">
        <v>275</v>
      </c>
      <c r="B19" s="19" t="inlineStr">
        <is>
          <t>0/275</t>
        </is>
      </c>
      <c r="C19" s="16" t="n">
        <v>101.721</v>
      </c>
      <c r="D19" s="16" t="n">
        <v>101.743</v>
      </c>
      <c r="E19" s="18">
        <f>D19-0.320</f>
        <v/>
      </c>
      <c r="F19" s="18">
        <f>MAX(D19-C19,0)</f>
        <v/>
      </c>
      <c r="G19" s="18">
        <f>MAX(C19-D19,0)</f>
        <v/>
      </c>
    </row>
    <row r="20">
      <c r="A20" s="18" t="n">
        <v>300</v>
      </c>
      <c r="B20" s="19" t="inlineStr">
        <is>
          <t>0/300</t>
        </is>
      </c>
      <c r="C20" s="16" t="n">
        <v>101.123</v>
      </c>
      <c r="D20" s="16" t="n">
        <v>101.529</v>
      </c>
      <c r="E20" s="18">
        <f>D20-0.320</f>
        <v/>
      </c>
      <c r="F20" s="18">
        <f>MAX(D20-C20,0)</f>
        <v/>
      </c>
      <c r="G20" s="18">
        <f>MAX(C20-D20,0)</f>
        <v/>
      </c>
    </row>
    <row r="21">
      <c r="A21" s="18" t="n">
        <v>325</v>
      </c>
      <c r="B21" s="19" t="inlineStr">
        <is>
          <t>0/325</t>
        </is>
      </c>
      <c r="C21" s="16" t="n">
        <v>100.278</v>
      </c>
      <c r="D21" s="16" t="n">
        <v>101.368</v>
      </c>
      <c r="E21" s="18">
        <f>D21-0.320</f>
        <v/>
      </c>
      <c r="F21" s="18">
        <f>MAX(D21-C21,0)</f>
        <v/>
      </c>
      <c r="G21" s="18">
        <f>MAX(C21-D21,0)</f>
        <v/>
      </c>
    </row>
    <row r="22">
      <c r="A22" s="18" t="n">
        <v>350</v>
      </c>
      <c r="B22" s="19" t="inlineStr">
        <is>
          <t>0/350</t>
        </is>
      </c>
      <c r="C22" s="16" t="n">
        <v>99.43899999999999</v>
      </c>
      <c r="D22" s="16" t="n">
        <v>101.315</v>
      </c>
      <c r="E22" s="18">
        <f>D22-0.320</f>
        <v/>
      </c>
      <c r="F22" s="18">
        <f>MAX(D22-C22,0)</f>
        <v/>
      </c>
      <c r="G22" s="18">
        <f>MAX(C22-D22,0)</f>
        <v/>
      </c>
    </row>
    <row r="23">
      <c r="A23" s="18" t="n">
        <v>375</v>
      </c>
      <c r="B23" s="19" t="inlineStr">
        <is>
          <t>0/375</t>
        </is>
      </c>
      <c r="C23" s="16" t="n">
        <v>98.867</v>
      </c>
      <c r="D23" s="16" t="n">
        <v>101.371</v>
      </c>
      <c r="E23" s="18">
        <f>D23-0.320</f>
        <v/>
      </c>
      <c r="F23" s="18">
        <f>MAX(D23-C23,0)</f>
        <v/>
      </c>
      <c r="G23" s="18">
        <f>MAX(C23-D23,0)</f>
        <v/>
      </c>
    </row>
    <row r="24">
      <c r="A24" s="18" t="n">
        <v>400</v>
      </c>
      <c r="B24" s="19" t="inlineStr">
        <is>
          <t>0/400</t>
        </is>
      </c>
      <c r="C24" s="16" t="n">
        <v>98.72199999999999</v>
      </c>
      <c r="D24" s="16" t="n">
        <v>101.533</v>
      </c>
      <c r="E24" s="18">
        <f>D24-0.320</f>
        <v/>
      </c>
      <c r="F24" s="18">
        <f>MAX(D24-C24,0)</f>
        <v/>
      </c>
      <c r="G24" s="18">
        <f>MAX(C24-D24,0)</f>
        <v/>
      </c>
    </row>
    <row r="25">
      <c r="A25" s="18" t="n">
        <v>425</v>
      </c>
      <c r="B25" s="19" t="inlineStr">
        <is>
          <t>0/425</t>
        </is>
      </c>
      <c r="C25" s="16" t="n">
        <v>99</v>
      </c>
      <c r="D25" s="16" t="n">
        <v>101.75</v>
      </c>
      <c r="E25" s="18">
        <f>D25-0.320</f>
        <v/>
      </c>
      <c r="F25" s="18">
        <f>MAX(D25-C25,0)</f>
        <v/>
      </c>
      <c r="G25" s="18">
        <f>MAX(C25-D25,0)</f>
        <v/>
      </c>
    </row>
    <row r="26">
      <c r="A26" s="18" t="n">
        <v>450</v>
      </c>
      <c r="B26" s="19" t="inlineStr">
        <is>
          <t>0/450</t>
        </is>
      </c>
      <c r="C26" s="16" t="n">
        <v>99.53700000000001</v>
      </c>
      <c r="D26" s="16" t="n">
        <v>101.967</v>
      </c>
      <c r="E26" s="18">
        <f>D26-0.320</f>
        <v/>
      </c>
      <c r="F26" s="18">
        <f>MAX(D26-C26,0)</f>
        <v/>
      </c>
      <c r="G26" s="18">
        <f>MAX(C26-D26,0)</f>
        <v/>
      </c>
    </row>
    <row r="27">
      <c r="A27" s="18" t="n">
        <v>475</v>
      </c>
      <c r="B27" s="19" t="inlineStr">
        <is>
          <t>0/475</t>
        </is>
      </c>
      <c r="C27" s="16" t="n">
        <v>100.093</v>
      </c>
      <c r="D27" s="16" t="n">
        <v>102.183</v>
      </c>
      <c r="E27" s="18">
        <f>D27-0.320</f>
        <v/>
      </c>
      <c r="F27" s="18">
        <f>MAX(D27-C27,0)</f>
        <v/>
      </c>
      <c r="G27" s="18">
        <f>MAX(C27-D27,0)</f>
        <v/>
      </c>
    </row>
    <row r="28">
      <c r="A28" s="18" t="n">
        <v>500</v>
      </c>
      <c r="B28" s="19" t="inlineStr">
        <is>
          <t>0/500</t>
        </is>
      </c>
      <c r="C28" s="16" t="n">
        <v>100.455</v>
      </c>
      <c r="D28" s="16" t="n">
        <v>102.4</v>
      </c>
      <c r="E28" s="18">
        <f>D28-0.320</f>
        <v/>
      </c>
      <c r="F28" s="18">
        <f>MAX(D28-C28,0)</f>
        <v/>
      </c>
      <c r="G28" s="18">
        <f>MAX(C28-D28,0)</f>
        <v/>
      </c>
    </row>
  </sheetData>
  <mergeCells count="5">
    <mergeCell ref="A1:G1"/>
    <mergeCell ref="A3:G3"/>
    <mergeCell ref="A4:G4"/>
    <mergeCell ref="A2:G2"/>
    <mergeCell ref="A5:G5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24" customHeight="1">
      <c r="A1" s="1" t="inlineStr">
        <is>
          <t>AREAS AT EACH CROSS SECTION (m2)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Project:  </t>
          </r>
          <r>
            <rPr>
              <rFont val="Calibri"/>
              <sz val="10"/>
            </rPr>
            <t>Sample 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>
      <c r="A7" s="15" t="inlineStr">
        <is>
          <t>Cut and fill areas by the coordinate method from the survey levels (computed values); layer areas = thickness x width (formulas on the Template sheet).</t>
        </is>
      </c>
    </row>
    <row r="9" ht="30" customHeight="1">
      <c r="A9" s="3" t="inlineStr">
        <is>
          <t>Chainage (m)</t>
        </is>
      </c>
      <c r="B9" s="3" t="inlineStr">
        <is>
          <t>Earthwork in cutting</t>
        </is>
      </c>
      <c r="C9" s="3" t="inlineStr">
        <is>
          <t>Earthwork in embankment / filling</t>
        </is>
      </c>
      <c r="D9" s="3" t="inlineStr">
        <is>
          <t>PMC 20 mm</t>
        </is>
      </c>
      <c r="E9" s="3" t="inlineStr">
        <is>
          <t>WBM Gr III</t>
        </is>
      </c>
      <c r="F9" s="3" t="inlineStr">
        <is>
          <t>WBM Gr II</t>
        </is>
      </c>
      <c r="G9" s="3" t="inlineStr">
        <is>
          <t>GSB</t>
        </is>
      </c>
      <c r="H9" s="3" t="inlineStr">
        <is>
          <t>Earthen shoulder (above formation)</t>
        </is>
      </c>
      <c r="I9" s="3" t="inlineStr">
        <is>
          <t>Subgrade (500 mm, full roadway)</t>
        </is>
      </c>
    </row>
    <row r="10">
      <c r="A10" s="18">
        <f>'Levels'!A8</f>
        <v/>
      </c>
      <c r="B10" s="6" t="n">
        <v>0</v>
      </c>
      <c r="C10" s="6" t="n">
        <v>2.9596</v>
      </c>
      <c r="D10" s="6">
        <f>'Template'!$B$17/1000*'Template'!$E$17</f>
        <v/>
      </c>
      <c r="E10" s="6">
        <f>'Template'!$B$18/1000*'Template'!$E$18</f>
        <v/>
      </c>
      <c r="F10" s="6">
        <f>'Template'!$B$19/1000*'Template'!$E$19</f>
        <v/>
      </c>
      <c r="G10" s="6">
        <f>'Template'!$B$20/1000*'Template'!$E$20</f>
        <v/>
      </c>
      <c r="H10" s="6" t="n">
        <v>0.6375</v>
      </c>
      <c r="I10" s="6" t="n">
        <v>3.75</v>
      </c>
    </row>
    <row r="11">
      <c r="A11" s="18">
        <f>'Levels'!A9</f>
        <v/>
      </c>
      <c r="B11" s="6" t="n">
        <v>2.7207</v>
      </c>
      <c r="C11" s="6" t="n">
        <v>0</v>
      </c>
      <c r="D11" s="6">
        <f>'Template'!$B$17/1000*'Template'!$E$17</f>
        <v/>
      </c>
      <c r="E11" s="6">
        <f>'Template'!$B$18/1000*'Template'!$E$18</f>
        <v/>
      </c>
      <c r="F11" s="6">
        <f>'Template'!$B$19/1000*'Template'!$E$19</f>
        <v/>
      </c>
      <c r="G11" s="6">
        <f>'Template'!$B$20/1000*'Template'!$E$20</f>
        <v/>
      </c>
      <c r="H11" s="6" t="n">
        <v>0.6375</v>
      </c>
      <c r="I11" s="6" t="n">
        <v>3.75</v>
      </c>
    </row>
    <row r="12">
      <c r="A12" s="18">
        <f>'Levels'!A10</f>
        <v/>
      </c>
      <c r="B12" s="6" t="n">
        <v>4.7192</v>
      </c>
      <c r="C12" s="6" t="n">
        <v>0</v>
      </c>
      <c r="D12" s="6">
        <f>'Template'!$B$17/1000*'Template'!$E$17</f>
        <v/>
      </c>
      <c r="E12" s="6">
        <f>'Template'!$B$18/1000*'Template'!$E$18</f>
        <v/>
      </c>
      <c r="F12" s="6">
        <f>'Template'!$B$19/1000*'Template'!$E$19</f>
        <v/>
      </c>
      <c r="G12" s="6">
        <f>'Template'!$B$20/1000*'Template'!$E$20</f>
        <v/>
      </c>
      <c r="H12" s="6" t="n">
        <v>0.6375</v>
      </c>
      <c r="I12" s="6" t="n">
        <v>3.75</v>
      </c>
    </row>
    <row r="13">
      <c r="A13" s="18">
        <f>'Levels'!A11</f>
        <v/>
      </c>
      <c r="B13" s="6" t="n">
        <v>3.1888</v>
      </c>
      <c r="C13" s="6" t="n">
        <v>0</v>
      </c>
      <c r="D13" s="6">
        <f>'Template'!$B$17/1000*'Template'!$E$17</f>
        <v/>
      </c>
      <c r="E13" s="6">
        <f>'Template'!$B$18/1000*'Template'!$E$18</f>
        <v/>
      </c>
      <c r="F13" s="6">
        <f>'Template'!$B$19/1000*'Template'!$E$19</f>
        <v/>
      </c>
      <c r="G13" s="6">
        <f>'Template'!$B$20/1000*'Template'!$E$20</f>
        <v/>
      </c>
      <c r="H13" s="6" t="n">
        <v>0.6375</v>
      </c>
      <c r="I13" s="6" t="n">
        <v>3.75</v>
      </c>
    </row>
    <row r="14">
      <c r="A14" s="18">
        <f>'Levels'!A12</f>
        <v/>
      </c>
      <c r="B14" s="6" t="n">
        <v>0.1144</v>
      </c>
      <c r="C14" s="6" t="n">
        <v>0.9941</v>
      </c>
      <c r="D14" s="6">
        <f>'Template'!$B$17/1000*'Template'!$E$17</f>
        <v/>
      </c>
      <c r="E14" s="6">
        <f>'Template'!$B$18/1000*'Template'!$E$18</f>
        <v/>
      </c>
      <c r="F14" s="6">
        <f>'Template'!$B$19/1000*'Template'!$E$19</f>
        <v/>
      </c>
      <c r="G14" s="6">
        <f>'Template'!$B$20/1000*'Template'!$E$20</f>
        <v/>
      </c>
      <c r="H14" s="6" t="n">
        <v>0.6375</v>
      </c>
      <c r="I14" s="6" t="n">
        <v>3.75</v>
      </c>
    </row>
    <row r="15">
      <c r="A15" s="18">
        <f>'Levels'!A13</f>
        <v/>
      </c>
      <c r="B15" s="6" t="n">
        <v>0</v>
      </c>
      <c r="C15" s="6" t="n">
        <v>6.3962</v>
      </c>
      <c r="D15" s="6">
        <f>'Template'!$B$17/1000*'Template'!$E$17</f>
        <v/>
      </c>
      <c r="E15" s="6">
        <f>'Template'!$B$18/1000*'Template'!$E$18</f>
        <v/>
      </c>
      <c r="F15" s="6">
        <f>'Template'!$B$19/1000*'Template'!$E$19</f>
        <v/>
      </c>
      <c r="G15" s="6">
        <f>'Template'!$B$20/1000*'Template'!$E$20</f>
        <v/>
      </c>
      <c r="H15" s="6" t="n">
        <v>0.6375</v>
      </c>
      <c r="I15" s="6" t="n">
        <v>3.75</v>
      </c>
    </row>
    <row r="16">
      <c r="A16" s="18">
        <f>'Levels'!A14</f>
        <v/>
      </c>
      <c r="B16" s="6" t="n">
        <v>0</v>
      </c>
      <c r="C16" s="6" t="n">
        <v>9.8438</v>
      </c>
      <c r="D16" s="6">
        <f>'Template'!$B$17/1000*'Template'!$E$17</f>
        <v/>
      </c>
      <c r="E16" s="6">
        <f>'Template'!$B$18/1000*'Template'!$E$18</f>
        <v/>
      </c>
      <c r="F16" s="6">
        <f>'Template'!$B$19/1000*'Template'!$E$19</f>
        <v/>
      </c>
      <c r="G16" s="6">
        <f>'Template'!$B$20/1000*'Template'!$E$20</f>
        <v/>
      </c>
      <c r="H16" s="6" t="n">
        <v>0.6375</v>
      </c>
      <c r="I16" s="6" t="n">
        <v>3.75</v>
      </c>
    </row>
    <row r="17">
      <c r="A17" s="18">
        <f>'Levels'!A15</f>
        <v/>
      </c>
      <c r="B17" s="6" t="n">
        <v>0</v>
      </c>
      <c r="C17" s="6" t="n">
        <v>8.898099999999999</v>
      </c>
      <c r="D17" s="6">
        <f>'Template'!$B$17/1000*'Template'!$E$17</f>
        <v/>
      </c>
      <c r="E17" s="6">
        <f>'Template'!$B$18/1000*'Template'!$E$18</f>
        <v/>
      </c>
      <c r="F17" s="6">
        <f>'Template'!$B$19/1000*'Template'!$E$19</f>
        <v/>
      </c>
      <c r="G17" s="6">
        <f>'Template'!$B$20/1000*'Template'!$E$20</f>
        <v/>
      </c>
      <c r="H17" s="6" t="n">
        <v>0.6375</v>
      </c>
      <c r="I17" s="6" t="n">
        <v>3.75</v>
      </c>
    </row>
    <row r="18">
      <c r="A18" s="18">
        <f>'Levels'!A16</f>
        <v/>
      </c>
      <c r="B18" s="6" t="n">
        <v>0</v>
      </c>
      <c r="C18" s="6" t="n">
        <v>4.6086</v>
      </c>
      <c r="D18" s="6">
        <f>'Template'!$B$17/1000*'Template'!$E$17</f>
        <v/>
      </c>
      <c r="E18" s="6">
        <f>'Template'!$B$18/1000*'Template'!$E$18</f>
        <v/>
      </c>
      <c r="F18" s="6">
        <f>'Template'!$B$19/1000*'Template'!$E$19</f>
        <v/>
      </c>
      <c r="G18" s="6">
        <f>'Template'!$B$20/1000*'Template'!$E$20</f>
        <v/>
      </c>
      <c r="H18" s="6" t="n">
        <v>0.6375</v>
      </c>
      <c r="I18" s="6" t="n">
        <v>3.75</v>
      </c>
    </row>
    <row r="19">
      <c r="A19" s="18">
        <f>'Levels'!A17</f>
        <v/>
      </c>
      <c r="B19" s="6" t="n">
        <v>0.3751</v>
      </c>
      <c r="C19" s="6" t="n">
        <v>0.3063</v>
      </c>
      <c r="D19" s="6">
        <f>'Template'!$B$17/1000*'Template'!$E$17</f>
        <v/>
      </c>
      <c r="E19" s="6">
        <f>'Template'!$B$18/1000*'Template'!$E$18</f>
        <v/>
      </c>
      <c r="F19" s="6">
        <f>'Template'!$B$19/1000*'Template'!$E$19</f>
        <v/>
      </c>
      <c r="G19" s="6">
        <f>'Template'!$B$20/1000*'Template'!$E$20</f>
        <v/>
      </c>
      <c r="H19" s="6" t="n">
        <v>0.6375</v>
      </c>
      <c r="I19" s="6" t="n">
        <v>3.75</v>
      </c>
    </row>
    <row r="20">
      <c r="A20" s="18">
        <f>'Levels'!A18</f>
        <v/>
      </c>
      <c r="B20" s="6" t="n">
        <v>2.9546</v>
      </c>
      <c r="C20" s="6" t="n">
        <v>0</v>
      </c>
      <c r="D20" s="6">
        <f>'Template'!$B$17/1000*'Template'!$E$17</f>
        <v/>
      </c>
      <c r="E20" s="6">
        <f>'Template'!$B$18/1000*'Template'!$E$18</f>
        <v/>
      </c>
      <c r="F20" s="6">
        <f>'Template'!$B$19/1000*'Template'!$E$19</f>
        <v/>
      </c>
      <c r="G20" s="6">
        <f>'Template'!$B$20/1000*'Template'!$E$20</f>
        <v/>
      </c>
      <c r="H20" s="6" t="n">
        <v>0.6375</v>
      </c>
      <c r="I20" s="6" t="n">
        <v>3.75</v>
      </c>
    </row>
    <row r="21">
      <c r="A21" s="18">
        <f>'Levels'!A19</f>
        <v/>
      </c>
      <c r="B21" s="6" t="n">
        <v>2.9242</v>
      </c>
      <c r="C21" s="6" t="n">
        <v>0</v>
      </c>
      <c r="D21" s="6">
        <f>'Template'!$B$17/1000*'Template'!$E$17</f>
        <v/>
      </c>
      <c r="E21" s="6">
        <f>'Template'!$B$18/1000*'Template'!$E$18</f>
        <v/>
      </c>
      <c r="F21" s="6">
        <f>'Template'!$B$19/1000*'Template'!$E$19</f>
        <v/>
      </c>
      <c r="G21" s="6">
        <f>'Template'!$B$20/1000*'Template'!$E$20</f>
        <v/>
      </c>
      <c r="H21" s="6" t="n">
        <v>0.6375</v>
      </c>
      <c r="I21" s="6" t="n">
        <v>3.75</v>
      </c>
    </row>
    <row r="22">
      <c r="A22" s="18">
        <f>'Levels'!A20</f>
        <v/>
      </c>
      <c r="B22" s="6" t="n">
        <v>0.1</v>
      </c>
      <c r="C22" s="6" t="n">
        <v>0.3296</v>
      </c>
      <c r="D22" s="6">
        <f>'Template'!$B$17/1000*'Template'!$E$17</f>
        <v/>
      </c>
      <c r="E22" s="6">
        <f>'Template'!$B$18/1000*'Template'!$E$18</f>
        <v/>
      </c>
      <c r="F22" s="6">
        <f>'Template'!$B$19/1000*'Template'!$E$19</f>
        <v/>
      </c>
      <c r="G22" s="6">
        <f>'Template'!$B$20/1000*'Template'!$E$20</f>
        <v/>
      </c>
      <c r="H22" s="6" t="n">
        <v>0.6375</v>
      </c>
      <c r="I22" s="6" t="n">
        <v>3.75</v>
      </c>
    </row>
    <row r="23">
      <c r="A23" s="18">
        <f>'Levels'!A21</f>
        <v/>
      </c>
      <c r="B23" s="6" t="n">
        <v>0</v>
      </c>
      <c r="C23" s="6" t="n">
        <v>7.3055</v>
      </c>
      <c r="D23" s="6">
        <f>'Template'!$B$17/1000*'Template'!$E$17</f>
        <v/>
      </c>
      <c r="E23" s="6">
        <f>'Template'!$B$18/1000*'Template'!$E$18</f>
        <v/>
      </c>
      <c r="F23" s="6">
        <f>'Template'!$B$19/1000*'Template'!$E$19</f>
        <v/>
      </c>
      <c r="G23" s="6">
        <f>'Template'!$B$20/1000*'Template'!$E$20</f>
        <v/>
      </c>
      <c r="H23" s="6" t="n">
        <v>0.6375</v>
      </c>
      <c r="I23" s="6" t="n">
        <v>3.75</v>
      </c>
    </row>
    <row r="24">
      <c r="A24" s="18">
        <f>'Levels'!A22</f>
        <v/>
      </c>
      <c r="B24" s="6" t="n">
        <v>0</v>
      </c>
      <c r="C24" s="6" t="n">
        <v>18.1266</v>
      </c>
      <c r="D24" s="6">
        <f>'Template'!$B$17/1000*'Template'!$E$17</f>
        <v/>
      </c>
      <c r="E24" s="6">
        <f>'Template'!$B$18/1000*'Template'!$E$18</f>
        <v/>
      </c>
      <c r="F24" s="6">
        <f>'Template'!$B$19/1000*'Template'!$E$19</f>
        <v/>
      </c>
      <c r="G24" s="6">
        <f>'Template'!$B$20/1000*'Template'!$E$20</f>
        <v/>
      </c>
      <c r="H24" s="6" t="n">
        <v>0.6375</v>
      </c>
      <c r="I24" s="6" t="n">
        <v>3.75</v>
      </c>
    </row>
    <row r="25">
      <c r="A25" s="18">
        <f>'Levels'!A23</f>
        <v/>
      </c>
      <c r="B25" s="6" t="n">
        <v>0</v>
      </c>
      <c r="C25" s="6" t="n">
        <v>28.9223</v>
      </c>
      <c r="D25" s="6">
        <f>'Template'!$B$17/1000*'Template'!$E$17</f>
        <v/>
      </c>
      <c r="E25" s="6">
        <f>'Template'!$B$18/1000*'Template'!$E$18</f>
        <v/>
      </c>
      <c r="F25" s="6">
        <f>'Template'!$B$19/1000*'Template'!$E$19</f>
        <v/>
      </c>
      <c r="G25" s="6">
        <f>'Template'!$B$20/1000*'Template'!$E$20</f>
        <v/>
      </c>
      <c r="H25" s="6" t="n">
        <v>0.6375</v>
      </c>
      <c r="I25" s="6" t="n">
        <v>3.75</v>
      </c>
    </row>
    <row r="26">
      <c r="A26" s="18">
        <f>'Levels'!A24</f>
        <v/>
      </c>
      <c r="B26" s="6" t="n">
        <v>0</v>
      </c>
      <c r="C26" s="6" t="n">
        <v>34.8102</v>
      </c>
      <c r="D26" s="6">
        <f>'Template'!$B$17/1000*'Template'!$E$17</f>
        <v/>
      </c>
      <c r="E26" s="6">
        <f>'Template'!$B$18/1000*'Template'!$E$18</f>
        <v/>
      </c>
      <c r="F26" s="6">
        <f>'Template'!$B$19/1000*'Template'!$E$19</f>
        <v/>
      </c>
      <c r="G26" s="6">
        <f>'Template'!$B$20/1000*'Template'!$E$20</f>
        <v/>
      </c>
      <c r="H26" s="6" t="n">
        <v>0.6375</v>
      </c>
      <c r="I26" s="6" t="n">
        <v>3.75</v>
      </c>
    </row>
    <row r="27">
      <c r="A27" s="18">
        <f>'Levels'!A25</f>
        <v/>
      </c>
      <c r="B27" s="6" t="n">
        <v>0</v>
      </c>
      <c r="C27" s="6" t="n">
        <v>33.2978</v>
      </c>
      <c r="D27" s="6">
        <f>'Template'!$B$17/1000*'Template'!$E$17</f>
        <v/>
      </c>
      <c r="E27" s="6">
        <f>'Template'!$B$18/1000*'Template'!$E$18</f>
        <v/>
      </c>
      <c r="F27" s="6">
        <f>'Template'!$B$19/1000*'Template'!$E$19</f>
        <v/>
      </c>
      <c r="G27" s="6">
        <f>'Template'!$B$20/1000*'Template'!$E$20</f>
        <v/>
      </c>
      <c r="H27" s="6" t="n">
        <v>0.6375</v>
      </c>
      <c r="I27" s="6" t="n">
        <v>3.75</v>
      </c>
    </row>
    <row r="28">
      <c r="A28" s="18">
        <f>'Levels'!A26</f>
        <v/>
      </c>
      <c r="B28" s="6" t="n">
        <v>0</v>
      </c>
      <c r="C28" s="6" t="n">
        <v>26.8479</v>
      </c>
      <c r="D28" s="6">
        <f>'Template'!$B$17/1000*'Template'!$E$17</f>
        <v/>
      </c>
      <c r="E28" s="6">
        <f>'Template'!$B$18/1000*'Template'!$E$18</f>
        <v/>
      </c>
      <c r="F28" s="6">
        <f>'Template'!$B$19/1000*'Template'!$E$19</f>
        <v/>
      </c>
      <c r="G28" s="6">
        <f>'Template'!$B$20/1000*'Template'!$E$20</f>
        <v/>
      </c>
      <c r="H28" s="6" t="n">
        <v>0.6375</v>
      </c>
      <c r="I28" s="6" t="n">
        <v>3.75</v>
      </c>
    </row>
    <row r="29">
      <c r="A29" s="18">
        <f>'Levels'!A27</f>
        <v/>
      </c>
      <c r="B29" s="6" t="n">
        <v>0</v>
      </c>
      <c r="C29" s="6" t="n">
        <v>20.6315</v>
      </c>
      <c r="D29" s="6">
        <f>'Template'!$B$17/1000*'Template'!$E$17</f>
        <v/>
      </c>
      <c r="E29" s="6">
        <f>'Template'!$B$18/1000*'Template'!$E$18</f>
        <v/>
      </c>
      <c r="F29" s="6">
        <f>'Template'!$B$19/1000*'Template'!$E$19</f>
        <v/>
      </c>
      <c r="G29" s="6">
        <f>'Template'!$B$20/1000*'Template'!$E$20</f>
        <v/>
      </c>
      <c r="H29" s="6" t="n">
        <v>0.6375</v>
      </c>
      <c r="I29" s="6" t="n">
        <v>3.75</v>
      </c>
    </row>
    <row r="30">
      <c r="A30" s="18">
        <f>'Levels'!A28</f>
        <v/>
      </c>
      <c r="B30" s="6" t="n">
        <v>0</v>
      </c>
      <c r="C30" s="6" t="n">
        <v>17.8772</v>
      </c>
      <c r="D30" s="6">
        <f>'Template'!$B$17/1000*'Template'!$E$17</f>
        <v/>
      </c>
      <c r="E30" s="6">
        <f>'Template'!$B$18/1000*'Template'!$E$18</f>
        <v/>
      </c>
      <c r="F30" s="6">
        <f>'Template'!$B$19/1000*'Template'!$E$19</f>
        <v/>
      </c>
      <c r="G30" s="6">
        <f>'Template'!$B$20/1000*'Template'!$E$20</f>
        <v/>
      </c>
      <c r="H30" s="6" t="n">
        <v>0.6375</v>
      </c>
      <c r="I30" s="6" t="n">
        <v>3.75</v>
      </c>
    </row>
  </sheetData>
  <mergeCells count="6">
    <mergeCell ref="A7:I7"/>
    <mergeCell ref="A2:I2"/>
    <mergeCell ref="A5:I5"/>
    <mergeCell ref="A1:I1"/>
    <mergeCell ref="A3:I3"/>
    <mergeCell ref="A4:I4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</cols>
  <sheetData>
    <row r="1" ht="24" customHeight="1">
      <c r="A1" s="1" t="inlineStr">
        <is>
          <t>VOLUMES BY THE TRAPEZOIDAL (AVERAGE END AREA) RULE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Project:  </t>
          </r>
          <r>
            <rPr>
              <rFont val="Calibri"/>
              <sz val="10"/>
            </rPr>
            <t>Sample 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>
      <c r="A7" s="15" t="inlineStr">
        <is>
          <t>V = L x (A1 + A2) / 2 between consecutive sections.</t>
        </is>
      </c>
    </row>
    <row r="9" ht="30" customHeight="1">
      <c r="A9" s="3" t="inlineStr">
        <is>
          <t>From (m)</t>
        </is>
      </c>
      <c r="B9" s="3" t="inlineStr">
        <is>
          <t>To (m)</t>
        </is>
      </c>
      <c r="C9" s="3" t="inlineStr">
        <is>
          <t>Length (m)</t>
        </is>
      </c>
      <c r="D9" s="3" t="inlineStr">
        <is>
          <t>Earthwork in cutting (m3)</t>
        </is>
      </c>
      <c r="E9" s="3" t="inlineStr">
        <is>
          <t>Earthwork in embankment / filling (m3)</t>
        </is>
      </c>
      <c r="F9" s="3" t="inlineStr">
        <is>
          <t>PMC 20 mm (m3)</t>
        </is>
      </c>
      <c r="G9" s="3" t="inlineStr">
        <is>
          <t>WBM Gr III (m3)</t>
        </is>
      </c>
      <c r="H9" s="3" t="inlineStr">
        <is>
          <t>WBM Gr II (m3)</t>
        </is>
      </c>
      <c r="I9" s="3" t="inlineStr">
        <is>
          <t>GSB (m3)</t>
        </is>
      </c>
      <c r="J9" s="3" t="inlineStr">
        <is>
          <t>Earthen shoulder (above formation) (m3)</t>
        </is>
      </c>
      <c r="K9" s="3" t="inlineStr">
        <is>
          <t>Subgrade (500 mm, full roadway) (m3)</t>
        </is>
      </c>
    </row>
    <row r="10">
      <c r="A10" s="18">
        <f>'Areas'!A10</f>
        <v/>
      </c>
      <c r="B10" s="18">
        <f>'Areas'!A11</f>
        <v/>
      </c>
      <c r="C10" s="18">
        <f>B10-A10</f>
        <v/>
      </c>
      <c r="D10" s="6">
        <f>C10*('Areas'!B10+'Areas'!B11)/2</f>
        <v/>
      </c>
      <c r="E10" s="6">
        <f>C10*('Areas'!C10+'Areas'!C11)/2</f>
        <v/>
      </c>
      <c r="F10" s="6">
        <f>C10*('Areas'!D10+'Areas'!D11)/2</f>
        <v/>
      </c>
      <c r="G10" s="6">
        <f>C10*('Areas'!E10+'Areas'!E11)/2</f>
        <v/>
      </c>
      <c r="H10" s="6">
        <f>C10*('Areas'!F10+'Areas'!F11)/2</f>
        <v/>
      </c>
      <c r="I10" s="6">
        <f>C10*('Areas'!G10+'Areas'!G11)/2</f>
        <v/>
      </c>
      <c r="J10" s="6">
        <f>C10*('Areas'!H10+'Areas'!H11)/2</f>
        <v/>
      </c>
      <c r="K10" s="6">
        <f>C10*('Areas'!I10+'Areas'!I11)/2</f>
        <v/>
      </c>
    </row>
    <row r="11">
      <c r="A11" s="18">
        <f>'Areas'!A11</f>
        <v/>
      </c>
      <c r="B11" s="18">
        <f>'Areas'!A12</f>
        <v/>
      </c>
      <c r="C11" s="18">
        <f>B11-A11</f>
        <v/>
      </c>
      <c r="D11" s="6">
        <f>C11*('Areas'!B11+'Areas'!B12)/2</f>
        <v/>
      </c>
      <c r="E11" s="6">
        <f>C11*('Areas'!C11+'Areas'!C12)/2</f>
        <v/>
      </c>
      <c r="F11" s="6">
        <f>C11*('Areas'!D11+'Areas'!D12)/2</f>
        <v/>
      </c>
      <c r="G11" s="6">
        <f>C11*('Areas'!E11+'Areas'!E12)/2</f>
        <v/>
      </c>
      <c r="H11" s="6">
        <f>C11*('Areas'!F11+'Areas'!F12)/2</f>
        <v/>
      </c>
      <c r="I11" s="6">
        <f>C11*('Areas'!G11+'Areas'!G12)/2</f>
        <v/>
      </c>
      <c r="J11" s="6">
        <f>C11*('Areas'!H11+'Areas'!H12)/2</f>
        <v/>
      </c>
      <c r="K11" s="6">
        <f>C11*('Areas'!I11+'Areas'!I12)/2</f>
        <v/>
      </c>
    </row>
    <row r="12">
      <c r="A12" s="18">
        <f>'Areas'!A12</f>
        <v/>
      </c>
      <c r="B12" s="18">
        <f>'Areas'!A13</f>
        <v/>
      </c>
      <c r="C12" s="18">
        <f>B12-A12</f>
        <v/>
      </c>
      <c r="D12" s="6">
        <f>C12*('Areas'!B12+'Areas'!B13)/2</f>
        <v/>
      </c>
      <c r="E12" s="6">
        <f>C12*('Areas'!C12+'Areas'!C13)/2</f>
        <v/>
      </c>
      <c r="F12" s="6">
        <f>C12*('Areas'!D12+'Areas'!D13)/2</f>
        <v/>
      </c>
      <c r="G12" s="6">
        <f>C12*('Areas'!E12+'Areas'!E13)/2</f>
        <v/>
      </c>
      <c r="H12" s="6">
        <f>C12*('Areas'!F12+'Areas'!F13)/2</f>
        <v/>
      </c>
      <c r="I12" s="6">
        <f>C12*('Areas'!G12+'Areas'!G13)/2</f>
        <v/>
      </c>
      <c r="J12" s="6">
        <f>C12*('Areas'!H12+'Areas'!H13)/2</f>
        <v/>
      </c>
      <c r="K12" s="6">
        <f>C12*('Areas'!I12+'Areas'!I13)/2</f>
        <v/>
      </c>
    </row>
    <row r="13">
      <c r="A13" s="18">
        <f>'Areas'!A13</f>
        <v/>
      </c>
      <c r="B13" s="18">
        <f>'Areas'!A14</f>
        <v/>
      </c>
      <c r="C13" s="18">
        <f>B13-A13</f>
        <v/>
      </c>
      <c r="D13" s="6">
        <f>C13*('Areas'!B13+'Areas'!B14)/2</f>
        <v/>
      </c>
      <c r="E13" s="6">
        <f>C13*('Areas'!C13+'Areas'!C14)/2</f>
        <v/>
      </c>
      <c r="F13" s="6">
        <f>C13*('Areas'!D13+'Areas'!D14)/2</f>
        <v/>
      </c>
      <c r="G13" s="6">
        <f>C13*('Areas'!E13+'Areas'!E14)/2</f>
        <v/>
      </c>
      <c r="H13" s="6">
        <f>C13*('Areas'!F13+'Areas'!F14)/2</f>
        <v/>
      </c>
      <c r="I13" s="6">
        <f>C13*('Areas'!G13+'Areas'!G14)/2</f>
        <v/>
      </c>
      <c r="J13" s="6">
        <f>C13*('Areas'!H13+'Areas'!H14)/2</f>
        <v/>
      </c>
      <c r="K13" s="6">
        <f>C13*('Areas'!I13+'Areas'!I14)/2</f>
        <v/>
      </c>
    </row>
    <row r="14">
      <c r="A14" s="18">
        <f>'Areas'!A14</f>
        <v/>
      </c>
      <c r="B14" s="18">
        <f>'Areas'!A15</f>
        <v/>
      </c>
      <c r="C14" s="18">
        <f>B14-A14</f>
        <v/>
      </c>
      <c r="D14" s="6">
        <f>C14*('Areas'!B14+'Areas'!B15)/2</f>
        <v/>
      </c>
      <c r="E14" s="6">
        <f>C14*('Areas'!C14+'Areas'!C15)/2</f>
        <v/>
      </c>
      <c r="F14" s="6">
        <f>C14*('Areas'!D14+'Areas'!D15)/2</f>
        <v/>
      </c>
      <c r="G14" s="6">
        <f>C14*('Areas'!E14+'Areas'!E15)/2</f>
        <v/>
      </c>
      <c r="H14" s="6">
        <f>C14*('Areas'!F14+'Areas'!F15)/2</f>
        <v/>
      </c>
      <c r="I14" s="6">
        <f>C14*('Areas'!G14+'Areas'!G15)/2</f>
        <v/>
      </c>
      <c r="J14" s="6">
        <f>C14*('Areas'!H14+'Areas'!H15)/2</f>
        <v/>
      </c>
      <c r="K14" s="6">
        <f>C14*('Areas'!I14+'Areas'!I15)/2</f>
        <v/>
      </c>
    </row>
    <row r="15">
      <c r="A15" s="18">
        <f>'Areas'!A15</f>
        <v/>
      </c>
      <c r="B15" s="18">
        <f>'Areas'!A16</f>
        <v/>
      </c>
      <c r="C15" s="18">
        <f>B15-A15</f>
        <v/>
      </c>
      <c r="D15" s="6">
        <f>C15*('Areas'!B15+'Areas'!B16)/2</f>
        <v/>
      </c>
      <c r="E15" s="6">
        <f>C15*('Areas'!C15+'Areas'!C16)/2</f>
        <v/>
      </c>
      <c r="F15" s="6">
        <f>C15*('Areas'!D15+'Areas'!D16)/2</f>
        <v/>
      </c>
      <c r="G15" s="6">
        <f>C15*('Areas'!E15+'Areas'!E16)/2</f>
        <v/>
      </c>
      <c r="H15" s="6">
        <f>C15*('Areas'!F15+'Areas'!F16)/2</f>
        <v/>
      </c>
      <c r="I15" s="6">
        <f>C15*('Areas'!G15+'Areas'!G16)/2</f>
        <v/>
      </c>
      <c r="J15" s="6">
        <f>C15*('Areas'!H15+'Areas'!H16)/2</f>
        <v/>
      </c>
      <c r="K15" s="6">
        <f>C15*('Areas'!I15+'Areas'!I16)/2</f>
        <v/>
      </c>
    </row>
    <row r="16">
      <c r="A16" s="18">
        <f>'Areas'!A16</f>
        <v/>
      </c>
      <c r="B16" s="18">
        <f>'Areas'!A17</f>
        <v/>
      </c>
      <c r="C16" s="18">
        <f>B16-A16</f>
        <v/>
      </c>
      <c r="D16" s="6">
        <f>C16*('Areas'!B16+'Areas'!B17)/2</f>
        <v/>
      </c>
      <c r="E16" s="6">
        <f>C16*('Areas'!C16+'Areas'!C17)/2</f>
        <v/>
      </c>
      <c r="F16" s="6">
        <f>C16*('Areas'!D16+'Areas'!D17)/2</f>
        <v/>
      </c>
      <c r="G16" s="6">
        <f>C16*('Areas'!E16+'Areas'!E17)/2</f>
        <v/>
      </c>
      <c r="H16" s="6">
        <f>C16*('Areas'!F16+'Areas'!F17)/2</f>
        <v/>
      </c>
      <c r="I16" s="6">
        <f>C16*('Areas'!G16+'Areas'!G17)/2</f>
        <v/>
      </c>
      <c r="J16" s="6">
        <f>C16*('Areas'!H16+'Areas'!H17)/2</f>
        <v/>
      </c>
      <c r="K16" s="6">
        <f>C16*('Areas'!I16+'Areas'!I17)/2</f>
        <v/>
      </c>
    </row>
    <row r="17">
      <c r="A17" s="18">
        <f>'Areas'!A17</f>
        <v/>
      </c>
      <c r="B17" s="18">
        <f>'Areas'!A18</f>
        <v/>
      </c>
      <c r="C17" s="18">
        <f>B17-A17</f>
        <v/>
      </c>
      <c r="D17" s="6">
        <f>C17*('Areas'!B17+'Areas'!B18)/2</f>
        <v/>
      </c>
      <c r="E17" s="6">
        <f>C17*('Areas'!C17+'Areas'!C18)/2</f>
        <v/>
      </c>
      <c r="F17" s="6">
        <f>C17*('Areas'!D17+'Areas'!D18)/2</f>
        <v/>
      </c>
      <c r="G17" s="6">
        <f>C17*('Areas'!E17+'Areas'!E18)/2</f>
        <v/>
      </c>
      <c r="H17" s="6">
        <f>C17*('Areas'!F17+'Areas'!F18)/2</f>
        <v/>
      </c>
      <c r="I17" s="6">
        <f>C17*('Areas'!G17+'Areas'!G18)/2</f>
        <v/>
      </c>
      <c r="J17" s="6">
        <f>C17*('Areas'!H17+'Areas'!H18)/2</f>
        <v/>
      </c>
      <c r="K17" s="6">
        <f>C17*('Areas'!I17+'Areas'!I18)/2</f>
        <v/>
      </c>
    </row>
    <row r="18">
      <c r="A18" s="18">
        <f>'Areas'!A18</f>
        <v/>
      </c>
      <c r="B18" s="18">
        <f>'Areas'!A19</f>
        <v/>
      </c>
      <c r="C18" s="18">
        <f>B18-A18</f>
        <v/>
      </c>
      <c r="D18" s="6">
        <f>C18*('Areas'!B18+'Areas'!B19)/2</f>
        <v/>
      </c>
      <c r="E18" s="6">
        <f>C18*('Areas'!C18+'Areas'!C19)/2</f>
        <v/>
      </c>
      <c r="F18" s="6">
        <f>C18*('Areas'!D18+'Areas'!D19)/2</f>
        <v/>
      </c>
      <c r="G18" s="6">
        <f>C18*('Areas'!E18+'Areas'!E19)/2</f>
        <v/>
      </c>
      <c r="H18" s="6">
        <f>C18*('Areas'!F18+'Areas'!F19)/2</f>
        <v/>
      </c>
      <c r="I18" s="6">
        <f>C18*('Areas'!G18+'Areas'!G19)/2</f>
        <v/>
      </c>
      <c r="J18" s="6">
        <f>C18*('Areas'!H18+'Areas'!H19)/2</f>
        <v/>
      </c>
      <c r="K18" s="6">
        <f>C18*('Areas'!I18+'Areas'!I19)/2</f>
        <v/>
      </c>
    </row>
    <row r="19">
      <c r="A19" s="18">
        <f>'Areas'!A19</f>
        <v/>
      </c>
      <c r="B19" s="18">
        <f>'Areas'!A20</f>
        <v/>
      </c>
      <c r="C19" s="18">
        <f>B19-A19</f>
        <v/>
      </c>
      <c r="D19" s="6">
        <f>C19*('Areas'!B19+'Areas'!B20)/2</f>
        <v/>
      </c>
      <c r="E19" s="6">
        <f>C19*('Areas'!C19+'Areas'!C20)/2</f>
        <v/>
      </c>
      <c r="F19" s="6">
        <f>C19*('Areas'!D19+'Areas'!D20)/2</f>
        <v/>
      </c>
      <c r="G19" s="6">
        <f>C19*('Areas'!E19+'Areas'!E20)/2</f>
        <v/>
      </c>
      <c r="H19" s="6">
        <f>C19*('Areas'!F19+'Areas'!F20)/2</f>
        <v/>
      </c>
      <c r="I19" s="6">
        <f>C19*('Areas'!G19+'Areas'!G20)/2</f>
        <v/>
      </c>
      <c r="J19" s="6">
        <f>C19*('Areas'!H19+'Areas'!H20)/2</f>
        <v/>
      </c>
      <c r="K19" s="6">
        <f>C19*('Areas'!I19+'Areas'!I20)/2</f>
        <v/>
      </c>
    </row>
    <row r="20">
      <c r="A20" s="18">
        <f>'Areas'!A20</f>
        <v/>
      </c>
      <c r="B20" s="18">
        <f>'Areas'!A21</f>
        <v/>
      </c>
      <c r="C20" s="18">
        <f>B20-A20</f>
        <v/>
      </c>
      <c r="D20" s="6">
        <f>C20*('Areas'!B20+'Areas'!B21)/2</f>
        <v/>
      </c>
      <c r="E20" s="6">
        <f>C20*('Areas'!C20+'Areas'!C21)/2</f>
        <v/>
      </c>
      <c r="F20" s="6">
        <f>C20*('Areas'!D20+'Areas'!D21)/2</f>
        <v/>
      </c>
      <c r="G20" s="6">
        <f>C20*('Areas'!E20+'Areas'!E21)/2</f>
        <v/>
      </c>
      <c r="H20" s="6">
        <f>C20*('Areas'!F20+'Areas'!F21)/2</f>
        <v/>
      </c>
      <c r="I20" s="6">
        <f>C20*('Areas'!G20+'Areas'!G21)/2</f>
        <v/>
      </c>
      <c r="J20" s="6">
        <f>C20*('Areas'!H20+'Areas'!H21)/2</f>
        <v/>
      </c>
      <c r="K20" s="6">
        <f>C20*('Areas'!I20+'Areas'!I21)/2</f>
        <v/>
      </c>
    </row>
    <row r="21">
      <c r="A21" s="18">
        <f>'Areas'!A21</f>
        <v/>
      </c>
      <c r="B21" s="18">
        <f>'Areas'!A22</f>
        <v/>
      </c>
      <c r="C21" s="18">
        <f>B21-A21</f>
        <v/>
      </c>
      <c r="D21" s="6">
        <f>C21*('Areas'!B21+'Areas'!B22)/2</f>
        <v/>
      </c>
      <c r="E21" s="6">
        <f>C21*('Areas'!C21+'Areas'!C22)/2</f>
        <v/>
      </c>
      <c r="F21" s="6">
        <f>C21*('Areas'!D21+'Areas'!D22)/2</f>
        <v/>
      </c>
      <c r="G21" s="6">
        <f>C21*('Areas'!E21+'Areas'!E22)/2</f>
        <v/>
      </c>
      <c r="H21" s="6">
        <f>C21*('Areas'!F21+'Areas'!F22)/2</f>
        <v/>
      </c>
      <c r="I21" s="6">
        <f>C21*('Areas'!G21+'Areas'!G22)/2</f>
        <v/>
      </c>
      <c r="J21" s="6">
        <f>C21*('Areas'!H21+'Areas'!H22)/2</f>
        <v/>
      </c>
      <c r="K21" s="6">
        <f>C21*('Areas'!I21+'Areas'!I22)/2</f>
        <v/>
      </c>
    </row>
    <row r="22">
      <c r="A22" s="18">
        <f>'Areas'!A22</f>
        <v/>
      </c>
      <c r="B22" s="18">
        <f>'Areas'!A23</f>
        <v/>
      </c>
      <c r="C22" s="18">
        <f>B22-A22</f>
        <v/>
      </c>
      <c r="D22" s="6">
        <f>C22*('Areas'!B22+'Areas'!B23)/2</f>
        <v/>
      </c>
      <c r="E22" s="6">
        <f>C22*('Areas'!C22+'Areas'!C23)/2</f>
        <v/>
      </c>
      <c r="F22" s="6">
        <f>C22*('Areas'!D22+'Areas'!D23)/2</f>
        <v/>
      </c>
      <c r="G22" s="6">
        <f>C22*('Areas'!E22+'Areas'!E23)/2</f>
        <v/>
      </c>
      <c r="H22" s="6">
        <f>C22*('Areas'!F22+'Areas'!F23)/2</f>
        <v/>
      </c>
      <c r="I22" s="6">
        <f>C22*('Areas'!G22+'Areas'!G23)/2</f>
        <v/>
      </c>
      <c r="J22" s="6">
        <f>C22*('Areas'!H22+'Areas'!H23)/2</f>
        <v/>
      </c>
      <c r="K22" s="6">
        <f>C22*('Areas'!I22+'Areas'!I23)/2</f>
        <v/>
      </c>
    </row>
    <row r="23">
      <c r="A23" s="18">
        <f>'Areas'!A23</f>
        <v/>
      </c>
      <c r="B23" s="18">
        <f>'Areas'!A24</f>
        <v/>
      </c>
      <c r="C23" s="18">
        <f>B23-A23</f>
        <v/>
      </c>
      <c r="D23" s="6">
        <f>C23*('Areas'!B23+'Areas'!B24)/2</f>
        <v/>
      </c>
      <c r="E23" s="6">
        <f>C23*('Areas'!C23+'Areas'!C24)/2</f>
        <v/>
      </c>
      <c r="F23" s="6">
        <f>C23*('Areas'!D23+'Areas'!D24)/2</f>
        <v/>
      </c>
      <c r="G23" s="6">
        <f>C23*('Areas'!E23+'Areas'!E24)/2</f>
        <v/>
      </c>
      <c r="H23" s="6">
        <f>C23*('Areas'!F23+'Areas'!F24)/2</f>
        <v/>
      </c>
      <c r="I23" s="6">
        <f>C23*('Areas'!G23+'Areas'!G24)/2</f>
        <v/>
      </c>
      <c r="J23" s="6">
        <f>C23*('Areas'!H23+'Areas'!H24)/2</f>
        <v/>
      </c>
      <c r="K23" s="6">
        <f>C23*('Areas'!I23+'Areas'!I24)/2</f>
        <v/>
      </c>
    </row>
    <row r="24">
      <c r="A24" s="18">
        <f>'Areas'!A24</f>
        <v/>
      </c>
      <c r="B24" s="18">
        <f>'Areas'!A25</f>
        <v/>
      </c>
      <c r="C24" s="18">
        <f>B24-A24</f>
        <v/>
      </c>
      <c r="D24" s="6">
        <f>C24*('Areas'!B24+'Areas'!B25)/2</f>
        <v/>
      </c>
      <c r="E24" s="6">
        <f>C24*('Areas'!C24+'Areas'!C25)/2</f>
        <v/>
      </c>
      <c r="F24" s="6">
        <f>C24*('Areas'!D24+'Areas'!D25)/2</f>
        <v/>
      </c>
      <c r="G24" s="6">
        <f>C24*('Areas'!E24+'Areas'!E25)/2</f>
        <v/>
      </c>
      <c r="H24" s="6">
        <f>C24*('Areas'!F24+'Areas'!F25)/2</f>
        <v/>
      </c>
      <c r="I24" s="6">
        <f>C24*('Areas'!G24+'Areas'!G25)/2</f>
        <v/>
      </c>
      <c r="J24" s="6">
        <f>C24*('Areas'!H24+'Areas'!H25)/2</f>
        <v/>
      </c>
      <c r="K24" s="6">
        <f>C24*('Areas'!I24+'Areas'!I25)/2</f>
        <v/>
      </c>
    </row>
    <row r="25">
      <c r="A25" s="18">
        <f>'Areas'!A25</f>
        <v/>
      </c>
      <c r="B25" s="18">
        <f>'Areas'!A26</f>
        <v/>
      </c>
      <c r="C25" s="18">
        <f>B25-A25</f>
        <v/>
      </c>
      <c r="D25" s="6">
        <f>C25*('Areas'!B25+'Areas'!B26)/2</f>
        <v/>
      </c>
      <c r="E25" s="6">
        <f>C25*('Areas'!C25+'Areas'!C26)/2</f>
        <v/>
      </c>
      <c r="F25" s="6">
        <f>C25*('Areas'!D25+'Areas'!D26)/2</f>
        <v/>
      </c>
      <c r="G25" s="6">
        <f>C25*('Areas'!E25+'Areas'!E26)/2</f>
        <v/>
      </c>
      <c r="H25" s="6">
        <f>C25*('Areas'!F25+'Areas'!F26)/2</f>
        <v/>
      </c>
      <c r="I25" s="6">
        <f>C25*('Areas'!G25+'Areas'!G26)/2</f>
        <v/>
      </c>
      <c r="J25" s="6">
        <f>C25*('Areas'!H25+'Areas'!H26)/2</f>
        <v/>
      </c>
      <c r="K25" s="6">
        <f>C25*('Areas'!I25+'Areas'!I26)/2</f>
        <v/>
      </c>
    </row>
    <row r="26">
      <c r="A26" s="18">
        <f>'Areas'!A26</f>
        <v/>
      </c>
      <c r="B26" s="18">
        <f>'Areas'!A27</f>
        <v/>
      </c>
      <c r="C26" s="18">
        <f>B26-A26</f>
        <v/>
      </c>
      <c r="D26" s="6">
        <f>C26*('Areas'!B26+'Areas'!B27)/2</f>
        <v/>
      </c>
      <c r="E26" s="6">
        <f>C26*('Areas'!C26+'Areas'!C27)/2</f>
        <v/>
      </c>
      <c r="F26" s="6">
        <f>C26*('Areas'!D26+'Areas'!D27)/2</f>
        <v/>
      </c>
      <c r="G26" s="6">
        <f>C26*('Areas'!E26+'Areas'!E27)/2</f>
        <v/>
      </c>
      <c r="H26" s="6">
        <f>C26*('Areas'!F26+'Areas'!F27)/2</f>
        <v/>
      </c>
      <c r="I26" s="6">
        <f>C26*('Areas'!G26+'Areas'!G27)/2</f>
        <v/>
      </c>
      <c r="J26" s="6">
        <f>C26*('Areas'!H26+'Areas'!H27)/2</f>
        <v/>
      </c>
      <c r="K26" s="6">
        <f>C26*('Areas'!I26+'Areas'!I27)/2</f>
        <v/>
      </c>
    </row>
    <row r="27">
      <c r="A27" s="18">
        <f>'Areas'!A27</f>
        <v/>
      </c>
      <c r="B27" s="18">
        <f>'Areas'!A28</f>
        <v/>
      </c>
      <c r="C27" s="18">
        <f>B27-A27</f>
        <v/>
      </c>
      <c r="D27" s="6">
        <f>C27*('Areas'!B27+'Areas'!B28)/2</f>
        <v/>
      </c>
      <c r="E27" s="6">
        <f>C27*('Areas'!C27+'Areas'!C28)/2</f>
        <v/>
      </c>
      <c r="F27" s="6">
        <f>C27*('Areas'!D27+'Areas'!D28)/2</f>
        <v/>
      </c>
      <c r="G27" s="6">
        <f>C27*('Areas'!E27+'Areas'!E28)/2</f>
        <v/>
      </c>
      <c r="H27" s="6">
        <f>C27*('Areas'!F27+'Areas'!F28)/2</f>
        <v/>
      </c>
      <c r="I27" s="6">
        <f>C27*('Areas'!G27+'Areas'!G28)/2</f>
        <v/>
      </c>
      <c r="J27" s="6">
        <f>C27*('Areas'!H27+'Areas'!H28)/2</f>
        <v/>
      </c>
      <c r="K27" s="6">
        <f>C27*('Areas'!I27+'Areas'!I28)/2</f>
        <v/>
      </c>
    </row>
    <row r="28">
      <c r="A28" s="18">
        <f>'Areas'!A28</f>
        <v/>
      </c>
      <c r="B28" s="18">
        <f>'Areas'!A29</f>
        <v/>
      </c>
      <c r="C28" s="18">
        <f>B28-A28</f>
        <v/>
      </c>
      <c r="D28" s="6">
        <f>C28*('Areas'!B28+'Areas'!B29)/2</f>
        <v/>
      </c>
      <c r="E28" s="6">
        <f>C28*('Areas'!C28+'Areas'!C29)/2</f>
        <v/>
      </c>
      <c r="F28" s="6">
        <f>C28*('Areas'!D28+'Areas'!D29)/2</f>
        <v/>
      </c>
      <c r="G28" s="6">
        <f>C28*('Areas'!E28+'Areas'!E29)/2</f>
        <v/>
      </c>
      <c r="H28" s="6">
        <f>C28*('Areas'!F28+'Areas'!F29)/2</f>
        <v/>
      </c>
      <c r="I28" s="6">
        <f>C28*('Areas'!G28+'Areas'!G29)/2</f>
        <v/>
      </c>
      <c r="J28" s="6">
        <f>C28*('Areas'!H28+'Areas'!H29)/2</f>
        <v/>
      </c>
      <c r="K28" s="6">
        <f>C28*('Areas'!I28+'Areas'!I29)/2</f>
        <v/>
      </c>
    </row>
    <row r="29">
      <c r="A29" s="18">
        <f>'Areas'!A29</f>
        <v/>
      </c>
      <c r="B29" s="18">
        <f>'Areas'!A30</f>
        <v/>
      </c>
      <c r="C29" s="18">
        <f>B29-A29</f>
        <v/>
      </c>
      <c r="D29" s="6">
        <f>C29*('Areas'!B29+'Areas'!B30)/2</f>
        <v/>
      </c>
      <c r="E29" s="6">
        <f>C29*('Areas'!C29+'Areas'!C30)/2</f>
        <v/>
      </c>
      <c r="F29" s="6">
        <f>C29*('Areas'!D29+'Areas'!D30)/2</f>
        <v/>
      </c>
      <c r="G29" s="6">
        <f>C29*('Areas'!E29+'Areas'!E30)/2</f>
        <v/>
      </c>
      <c r="H29" s="6">
        <f>C29*('Areas'!F29+'Areas'!F30)/2</f>
        <v/>
      </c>
      <c r="I29" s="6">
        <f>C29*('Areas'!G29+'Areas'!G30)/2</f>
        <v/>
      </c>
      <c r="J29" s="6">
        <f>C29*('Areas'!H29+'Areas'!H30)/2</f>
        <v/>
      </c>
      <c r="K29" s="6">
        <f>C29*('Areas'!I29+'Areas'!I30)/2</f>
        <v/>
      </c>
    </row>
    <row r="30">
      <c r="A30" s="20" t="inlineStr">
        <is>
          <t>TOTAL</t>
        </is>
      </c>
      <c r="B30" s="21" t="n"/>
      <c r="C30" s="22">
        <f>SUM(C10:C29)</f>
        <v/>
      </c>
      <c r="D30" s="23">
        <f>SUM(D10:D29)</f>
        <v/>
      </c>
      <c r="E30" s="23">
        <f>SUM(E10:E29)</f>
        <v/>
      </c>
      <c r="F30" s="23">
        <f>SUM(F10:F29)</f>
        <v/>
      </c>
      <c r="G30" s="23">
        <f>SUM(G10:G29)</f>
        <v/>
      </c>
      <c r="H30" s="23">
        <f>SUM(H10:H29)</f>
        <v/>
      </c>
      <c r="I30" s="23">
        <f>SUM(I10:I29)</f>
        <v/>
      </c>
      <c r="J30" s="23">
        <f>SUM(J10:J29)</f>
        <v/>
      </c>
      <c r="K30" s="23">
        <f>SUM(K10:K29)</f>
        <v/>
      </c>
    </row>
  </sheetData>
  <mergeCells count="5">
    <mergeCell ref="A4:K4"/>
    <mergeCell ref="A3:K3"/>
    <mergeCell ref="A2:K2"/>
    <mergeCell ref="A5:K5"/>
    <mergeCell ref="A1:K1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20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1" customWidth="1" min="4" max="4"/>
    <col width="14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 ht="24" customHeight="1">
      <c r="A1" s="1" t="inlineStr">
        <is>
          <t>VOLUMES BY THE PRISMOIDAL RULE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Project:  </t>
          </r>
          <r>
            <rPr>
              <rFont val="Calibri"/>
              <sz val="10"/>
            </rPr>
            <t>Sample 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>
      <c r="A7" s="15" t="inlineStr">
        <is>
          <t>Pairs of equal intervals: V = h / 3 x (A1 + 4 A2 + A3); an odd or unequal interval: trapezoidal.</t>
        </is>
      </c>
    </row>
    <row r="9" ht="30" customHeight="1">
      <c r="A9" s="3" t="inlineStr">
        <is>
          <t>From (m)</t>
        </is>
      </c>
      <c r="B9" s="3" t="inlineStr">
        <is>
          <t>Middle (m)</t>
        </is>
      </c>
      <c r="C9" s="3" t="inlineStr">
        <is>
          <t>To (m)</t>
        </is>
      </c>
      <c r="D9" s="3" t="inlineStr">
        <is>
          <t>h (m)</t>
        </is>
      </c>
      <c r="E9" s="3" t="inlineStr">
        <is>
          <t>Rule</t>
        </is>
      </c>
      <c r="F9" s="3" t="inlineStr">
        <is>
          <t>Earthwork in cutting (m3)</t>
        </is>
      </c>
      <c r="G9" s="3" t="inlineStr">
        <is>
          <t>Earthwork in embankment / filling (m3)</t>
        </is>
      </c>
      <c r="H9" s="3" t="inlineStr">
        <is>
          <t>PMC 20 mm (m3)</t>
        </is>
      </c>
      <c r="I9" s="3" t="inlineStr">
        <is>
          <t>WBM Gr III (m3)</t>
        </is>
      </c>
      <c r="J9" s="3" t="inlineStr">
        <is>
          <t>WBM Gr II (m3)</t>
        </is>
      </c>
      <c r="K9" s="3" t="inlineStr">
        <is>
          <t>GSB (m3)</t>
        </is>
      </c>
      <c r="L9" s="3" t="inlineStr">
        <is>
          <t>Earthen shoulder (above formation) (m3)</t>
        </is>
      </c>
      <c r="M9" s="3" t="inlineStr">
        <is>
          <t>Subgrade (500 mm, full roadway) (m3)</t>
        </is>
      </c>
    </row>
    <row r="10">
      <c r="A10" s="18" t="n">
        <v>0</v>
      </c>
      <c r="B10" s="18" t="n">
        <v>25</v>
      </c>
      <c r="C10" s="18" t="n">
        <v>50</v>
      </c>
      <c r="D10" s="18">
        <f>B10-A10</f>
        <v/>
      </c>
      <c r="E10" s="4" t="inlineStr">
        <is>
          <t>prismoidal</t>
        </is>
      </c>
      <c r="F10" s="6">
        <f>D10/3*('Areas'!B10+4*'Areas'!B11+'Areas'!B12)</f>
        <v/>
      </c>
      <c r="G10" s="6">
        <f>D10/3*('Areas'!C10+4*'Areas'!C11+'Areas'!C12)</f>
        <v/>
      </c>
      <c r="H10" s="6">
        <f>D10/3*('Areas'!D10+4*'Areas'!D11+'Areas'!D12)</f>
        <v/>
      </c>
      <c r="I10" s="6">
        <f>D10/3*('Areas'!E10+4*'Areas'!E11+'Areas'!E12)</f>
        <v/>
      </c>
      <c r="J10" s="6">
        <f>D10/3*('Areas'!F10+4*'Areas'!F11+'Areas'!F12)</f>
        <v/>
      </c>
      <c r="K10" s="6">
        <f>D10/3*('Areas'!G10+4*'Areas'!G11+'Areas'!G12)</f>
        <v/>
      </c>
      <c r="L10" s="6">
        <f>D10/3*('Areas'!H10+4*'Areas'!H11+'Areas'!H12)</f>
        <v/>
      </c>
      <c r="M10" s="6">
        <f>D10/3*('Areas'!I10+4*'Areas'!I11+'Areas'!I12)</f>
        <v/>
      </c>
    </row>
    <row r="11">
      <c r="A11" s="18" t="n">
        <v>50</v>
      </c>
      <c r="B11" s="18" t="n">
        <v>75</v>
      </c>
      <c r="C11" s="18" t="n">
        <v>100</v>
      </c>
      <c r="D11" s="18">
        <f>B11-A11</f>
        <v/>
      </c>
      <c r="E11" s="4" t="inlineStr">
        <is>
          <t>prismoidal</t>
        </is>
      </c>
      <c r="F11" s="6">
        <f>D11/3*('Areas'!B12+4*'Areas'!B13+'Areas'!B14)</f>
        <v/>
      </c>
      <c r="G11" s="6">
        <f>D11/3*('Areas'!C12+4*'Areas'!C13+'Areas'!C14)</f>
        <v/>
      </c>
      <c r="H11" s="6">
        <f>D11/3*('Areas'!D12+4*'Areas'!D13+'Areas'!D14)</f>
        <v/>
      </c>
      <c r="I11" s="6">
        <f>D11/3*('Areas'!E12+4*'Areas'!E13+'Areas'!E14)</f>
        <v/>
      </c>
      <c r="J11" s="6">
        <f>D11/3*('Areas'!F12+4*'Areas'!F13+'Areas'!F14)</f>
        <v/>
      </c>
      <c r="K11" s="6">
        <f>D11/3*('Areas'!G12+4*'Areas'!G13+'Areas'!G14)</f>
        <v/>
      </c>
      <c r="L11" s="6">
        <f>D11/3*('Areas'!H12+4*'Areas'!H13+'Areas'!H14)</f>
        <v/>
      </c>
      <c r="M11" s="6">
        <f>D11/3*('Areas'!I12+4*'Areas'!I13+'Areas'!I14)</f>
        <v/>
      </c>
    </row>
    <row r="12">
      <c r="A12" s="18" t="n">
        <v>100</v>
      </c>
      <c r="B12" s="18" t="n">
        <v>125</v>
      </c>
      <c r="C12" s="18" t="n">
        <v>150</v>
      </c>
      <c r="D12" s="18">
        <f>B12-A12</f>
        <v/>
      </c>
      <c r="E12" s="4" t="inlineStr">
        <is>
          <t>prismoidal</t>
        </is>
      </c>
      <c r="F12" s="6">
        <f>D12/3*('Areas'!B14+4*'Areas'!B15+'Areas'!B16)</f>
        <v/>
      </c>
      <c r="G12" s="6">
        <f>D12/3*('Areas'!C14+4*'Areas'!C15+'Areas'!C16)</f>
        <v/>
      </c>
      <c r="H12" s="6">
        <f>D12/3*('Areas'!D14+4*'Areas'!D15+'Areas'!D16)</f>
        <v/>
      </c>
      <c r="I12" s="6">
        <f>D12/3*('Areas'!E14+4*'Areas'!E15+'Areas'!E16)</f>
        <v/>
      </c>
      <c r="J12" s="6">
        <f>D12/3*('Areas'!F14+4*'Areas'!F15+'Areas'!F16)</f>
        <v/>
      </c>
      <c r="K12" s="6">
        <f>D12/3*('Areas'!G14+4*'Areas'!G15+'Areas'!G16)</f>
        <v/>
      </c>
      <c r="L12" s="6">
        <f>D12/3*('Areas'!H14+4*'Areas'!H15+'Areas'!H16)</f>
        <v/>
      </c>
      <c r="M12" s="6">
        <f>D12/3*('Areas'!I14+4*'Areas'!I15+'Areas'!I16)</f>
        <v/>
      </c>
    </row>
    <row r="13">
      <c r="A13" s="18" t="n">
        <v>150</v>
      </c>
      <c r="B13" s="18" t="n">
        <v>175</v>
      </c>
      <c r="C13" s="18" t="n">
        <v>200</v>
      </c>
      <c r="D13" s="18">
        <f>B13-A13</f>
        <v/>
      </c>
      <c r="E13" s="4" t="inlineStr">
        <is>
          <t>prismoidal</t>
        </is>
      </c>
      <c r="F13" s="6">
        <f>D13/3*('Areas'!B16+4*'Areas'!B17+'Areas'!B18)</f>
        <v/>
      </c>
      <c r="G13" s="6">
        <f>D13/3*('Areas'!C16+4*'Areas'!C17+'Areas'!C18)</f>
        <v/>
      </c>
      <c r="H13" s="6">
        <f>D13/3*('Areas'!D16+4*'Areas'!D17+'Areas'!D18)</f>
        <v/>
      </c>
      <c r="I13" s="6">
        <f>D13/3*('Areas'!E16+4*'Areas'!E17+'Areas'!E18)</f>
        <v/>
      </c>
      <c r="J13" s="6">
        <f>D13/3*('Areas'!F16+4*'Areas'!F17+'Areas'!F18)</f>
        <v/>
      </c>
      <c r="K13" s="6">
        <f>D13/3*('Areas'!G16+4*'Areas'!G17+'Areas'!G18)</f>
        <v/>
      </c>
      <c r="L13" s="6">
        <f>D13/3*('Areas'!H16+4*'Areas'!H17+'Areas'!H18)</f>
        <v/>
      </c>
      <c r="M13" s="6">
        <f>D13/3*('Areas'!I16+4*'Areas'!I17+'Areas'!I18)</f>
        <v/>
      </c>
    </row>
    <row r="14">
      <c r="A14" s="18" t="n">
        <v>200</v>
      </c>
      <c r="B14" s="18" t="n">
        <v>225</v>
      </c>
      <c r="C14" s="18" t="n">
        <v>250</v>
      </c>
      <c r="D14" s="18">
        <f>B14-A14</f>
        <v/>
      </c>
      <c r="E14" s="4" t="inlineStr">
        <is>
          <t>prismoidal</t>
        </is>
      </c>
      <c r="F14" s="6">
        <f>D14/3*('Areas'!B18+4*'Areas'!B19+'Areas'!B20)</f>
        <v/>
      </c>
      <c r="G14" s="6">
        <f>D14/3*('Areas'!C18+4*'Areas'!C19+'Areas'!C20)</f>
        <v/>
      </c>
      <c r="H14" s="6">
        <f>D14/3*('Areas'!D18+4*'Areas'!D19+'Areas'!D20)</f>
        <v/>
      </c>
      <c r="I14" s="6">
        <f>D14/3*('Areas'!E18+4*'Areas'!E19+'Areas'!E20)</f>
        <v/>
      </c>
      <c r="J14" s="6">
        <f>D14/3*('Areas'!F18+4*'Areas'!F19+'Areas'!F20)</f>
        <v/>
      </c>
      <c r="K14" s="6">
        <f>D14/3*('Areas'!G18+4*'Areas'!G19+'Areas'!G20)</f>
        <v/>
      </c>
      <c r="L14" s="6">
        <f>D14/3*('Areas'!H18+4*'Areas'!H19+'Areas'!H20)</f>
        <v/>
      </c>
      <c r="M14" s="6">
        <f>D14/3*('Areas'!I18+4*'Areas'!I19+'Areas'!I20)</f>
        <v/>
      </c>
    </row>
    <row r="15">
      <c r="A15" s="18" t="n">
        <v>250</v>
      </c>
      <c r="B15" s="18" t="n">
        <v>275</v>
      </c>
      <c r="C15" s="18" t="n">
        <v>300</v>
      </c>
      <c r="D15" s="18">
        <f>B15-A15</f>
        <v/>
      </c>
      <c r="E15" s="4" t="inlineStr">
        <is>
          <t>prismoidal</t>
        </is>
      </c>
      <c r="F15" s="6">
        <f>D15/3*('Areas'!B20+4*'Areas'!B21+'Areas'!B22)</f>
        <v/>
      </c>
      <c r="G15" s="6">
        <f>D15/3*('Areas'!C20+4*'Areas'!C21+'Areas'!C22)</f>
        <v/>
      </c>
      <c r="H15" s="6">
        <f>D15/3*('Areas'!D20+4*'Areas'!D21+'Areas'!D22)</f>
        <v/>
      </c>
      <c r="I15" s="6">
        <f>D15/3*('Areas'!E20+4*'Areas'!E21+'Areas'!E22)</f>
        <v/>
      </c>
      <c r="J15" s="6">
        <f>D15/3*('Areas'!F20+4*'Areas'!F21+'Areas'!F22)</f>
        <v/>
      </c>
      <c r="K15" s="6">
        <f>D15/3*('Areas'!G20+4*'Areas'!G21+'Areas'!G22)</f>
        <v/>
      </c>
      <c r="L15" s="6">
        <f>D15/3*('Areas'!H20+4*'Areas'!H21+'Areas'!H22)</f>
        <v/>
      </c>
      <c r="M15" s="6">
        <f>D15/3*('Areas'!I20+4*'Areas'!I21+'Areas'!I22)</f>
        <v/>
      </c>
    </row>
    <row r="16">
      <c r="A16" s="18" t="n">
        <v>300</v>
      </c>
      <c r="B16" s="18" t="n">
        <v>325</v>
      </c>
      <c r="C16" s="18" t="n">
        <v>350</v>
      </c>
      <c r="D16" s="18">
        <f>B16-A16</f>
        <v/>
      </c>
      <c r="E16" s="4" t="inlineStr">
        <is>
          <t>prismoidal</t>
        </is>
      </c>
      <c r="F16" s="6">
        <f>D16/3*('Areas'!B22+4*'Areas'!B23+'Areas'!B24)</f>
        <v/>
      </c>
      <c r="G16" s="6">
        <f>D16/3*('Areas'!C22+4*'Areas'!C23+'Areas'!C24)</f>
        <v/>
      </c>
      <c r="H16" s="6">
        <f>D16/3*('Areas'!D22+4*'Areas'!D23+'Areas'!D24)</f>
        <v/>
      </c>
      <c r="I16" s="6">
        <f>D16/3*('Areas'!E22+4*'Areas'!E23+'Areas'!E24)</f>
        <v/>
      </c>
      <c r="J16" s="6">
        <f>D16/3*('Areas'!F22+4*'Areas'!F23+'Areas'!F24)</f>
        <v/>
      </c>
      <c r="K16" s="6">
        <f>D16/3*('Areas'!G22+4*'Areas'!G23+'Areas'!G24)</f>
        <v/>
      </c>
      <c r="L16" s="6">
        <f>D16/3*('Areas'!H22+4*'Areas'!H23+'Areas'!H24)</f>
        <v/>
      </c>
      <c r="M16" s="6">
        <f>D16/3*('Areas'!I22+4*'Areas'!I23+'Areas'!I24)</f>
        <v/>
      </c>
    </row>
    <row r="17">
      <c r="A17" s="18" t="n">
        <v>350</v>
      </c>
      <c r="B17" s="18" t="n">
        <v>375</v>
      </c>
      <c r="C17" s="18" t="n">
        <v>400</v>
      </c>
      <c r="D17" s="18">
        <f>B17-A17</f>
        <v/>
      </c>
      <c r="E17" s="4" t="inlineStr">
        <is>
          <t>prismoidal</t>
        </is>
      </c>
      <c r="F17" s="6">
        <f>D17/3*('Areas'!B24+4*'Areas'!B25+'Areas'!B26)</f>
        <v/>
      </c>
      <c r="G17" s="6">
        <f>D17/3*('Areas'!C24+4*'Areas'!C25+'Areas'!C26)</f>
        <v/>
      </c>
      <c r="H17" s="6">
        <f>D17/3*('Areas'!D24+4*'Areas'!D25+'Areas'!D26)</f>
        <v/>
      </c>
      <c r="I17" s="6">
        <f>D17/3*('Areas'!E24+4*'Areas'!E25+'Areas'!E26)</f>
        <v/>
      </c>
      <c r="J17" s="6">
        <f>D17/3*('Areas'!F24+4*'Areas'!F25+'Areas'!F26)</f>
        <v/>
      </c>
      <c r="K17" s="6">
        <f>D17/3*('Areas'!G24+4*'Areas'!G25+'Areas'!G26)</f>
        <v/>
      </c>
      <c r="L17" s="6">
        <f>D17/3*('Areas'!H24+4*'Areas'!H25+'Areas'!H26)</f>
        <v/>
      </c>
      <c r="M17" s="6">
        <f>D17/3*('Areas'!I24+4*'Areas'!I25+'Areas'!I26)</f>
        <v/>
      </c>
    </row>
    <row r="18">
      <c r="A18" s="18" t="n">
        <v>400</v>
      </c>
      <c r="B18" s="18" t="n">
        <v>425</v>
      </c>
      <c r="C18" s="18" t="n">
        <v>450</v>
      </c>
      <c r="D18" s="18">
        <f>B18-A18</f>
        <v/>
      </c>
      <c r="E18" s="4" t="inlineStr">
        <is>
          <t>prismoidal</t>
        </is>
      </c>
      <c r="F18" s="6">
        <f>D18/3*('Areas'!B26+4*'Areas'!B27+'Areas'!B28)</f>
        <v/>
      </c>
      <c r="G18" s="6">
        <f>D18/3*('Areas'!C26+4*'Areas'!C27+'Areas'!C28)</f>
        <v/>
      </c>
      <c r="H18" s="6">
        <f>D18/3*('Areas'!D26+4*'Areas'!D27+'Areas'!D28)</f>
        <v/>
      </c>
      <c r="I18" s="6">
        <f>D18/3*('Areas'!E26+4*'Areas'!E27+'Areas'!E28)</f>
        <v/>
      </c>
      <c r="J18" s="6">
        <f>D18/3*('Areas'!F26+4*'Areas'!F27+'Areas'!F28)</f>
        <v/>
      </c>
      <c r="K18" s="6">
        <f>D18/3*('Areas'!G26+4*'Areas'!G27+'Areas'!G28)</f>
        <v/>
      </c>
      <c r="L18" s="6">
        <f>D18/3*('Areas'!H26+4*'Areas'!H27+'Areas'!H28)</f>
        <v/>
      </c>
      <c r="M18" s="6">
        <f>D18/3*('Areas'!I26+4*'Areas'!I27+'Areas'!I28)</f>
        <v/>
      </c>
    </row>
    <row r="19">
      <c r="A19" s="18" t="n">
        <v>450</v>
      </c>
      <c r="B19" s="18" t="n">
        <v>475</v>
      </c>
      <c r="C19" s="18" t="n">
        <v>500</v>
      </c>
      <c r="D19" s="18">
        <f>B19-A19</f>
        <v/>
      </c>
      <c r="E19" s="4" t="inlineStr">
        <is>
          <t>prismoidal</t>
        </is>
      </c>
      <c r="F19" s="6">
        <f>D19/3*('Areas'!B28+4*'Areas'!B29+'Areas'!B30)</f>
        <v/>
      </c>
      <c r="G19" s="6">
        <f>D19/3*('Areas'!C28+4*'Areas'!C29+'Areas'!C30)</f>
        <v/>
      </c>
      <c r="H19" s="6">
        <f>D19/3*('Areas'!D28+4*'Areas'!D29+'Areas'!D30)</f>
        <v/>
      </c>
      <c r="I19" s="6">
        <f>D19/3*('Areas'!E28+4*'Areas'!E29+'Areas'!E30)</f>
        <v/>
      </c>
      <c r="J19" s="6">
        <f>D19/3*('Areas'!F28+4*'Areas'!F29+'Areas'!F30)</f>
        <v/>
      </c>
      <c r="K19" s="6">
        <f>D19/3*('Areas'!G28+4*'Areas'!G29+'Areas'!G30)</f>
        <v/>
      </c>
      <c r="L19" s="6">
        <f>D19/3*('Areas'!H28+4*'Areas'!H29+'Areas'!H30)</f>
        <v/>
      </c>
      <c r="M19" s="6">
        <f>D19/3*('Areas'!I28+4*'Areas'!I29+'Areas'!I30)</f>
        <v/>
      </c>
    </row>
    <row r="20">
      <c r="A20" s="20" t="inlineStr">
        <is>
          <t>TOTAL</t>
        </is>
      </c>
      <c r="B20" s="20" t="n"/>
      <c r="C20" s="20" t="n"/>
      <c r="D20" s="20" t="n"/>
      <c r="E20" s="20" t="n"/>
      <c r="F20" s="23">
        <f>SUM(F10:F19)</f>
        <v/>
      </c>
      <c r="G20" s="23">
        <f>SUM(G10:G19)</f>
        <v/>
      </c>
      <c r="H20" s="23">
        <f>SUM(H10:H19)</f>
        <v/>
      </c>
      <c r="I20" s="23">
        <f>SUM(I10:I19)</f>
        <v/>
      </c>
      <c r="J20" s="23">
        <f>SUM(J10:J19)</f>
        <v/>
      </c>
      <c r="K20" s="23">
        <f>SUM(K10:K19)</f>
        <v/>
      </c>
      <c r="L20" s="23">
        <f>SUM(L10:L19)</f>
        <v/>
      </c>
      <c r="M20" s="23">
        <f>SUM(M10:M19)</f>
        <v/>
      </c>
    </row>
  </sheetData>
  <mergeCells count="5">
    <mergeCell ref="A1:M1"/>
    <mergeCell ref="A5:M5"/>
    <mergeCell ref="A4:M4"/>
    <mergeCell ref="A3:M3"/>
    <mergeCell ref="A2:M2"/>
  </mergeCells>
  <printOptions horizontalCentered="1"/>
  <pageMargins left="0.45" right="0.45" top="0.6" bottom="0.6" header="0.5" footer="0.5"/>
  <pageSetup orientation="landscape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5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</cols>
  <sheetData>
    <row r="1" ht="24" customHeight="1">
      <c r="A1" s="1" t="inlineStr">
        <is>
          <t>CROSS SECTION SURVEY DATA</t>
        </is>
      </c>
    </row>
    <row r="2">
      <c r="A2" s="2" t="inlineStr">
        <is>
          <r>
            <rPr>
              <rFont val="Calibri"/>
              <b val="1"/>
              <color rgb="001F3A5F"/>
              <sz val="10"/>
            </rPr>
            <t xml:space="preserve">Project:  </t>
          </r>
          <r>
            <rPr>
              <rFont val="Calibri"/>
              <sz val="10"/>
            </rPr>
            <t>Sample 1</t>
          </r>
        </is>
      </c>
    </row>
    <row r="3">
      <c r="A3" s="2" t="inlineStr">
        <is>
          <r>
            <rPr>
              <rFont val="Calibri"/>
              <b val="1"/>
              <color rgb="001F3A5F"/>
              <sz val="10"/>
            </rPr>
            <t xml:space="preserve">Client:  </t>
          </r>
          <r>
            <rPr>
              <rFont val="Calibri"/>
              <sz val="10"/>
            </rPr>
            <t>-</t>
          </r>
        </is>
      </c>
    </row>
    <row r="4">
      <c r="A4" s="2" t="inlineStr">
        <is>
          <r>
            <rPr>
              <rFont val="Calibri"/>
              <b val="1"/>
              <color rgb="001F3A5F"/>
              <sz val="10"/>
            </rPr>
            <t xml:space="preserve">Location:  </t>
          </r>
          <r>
            <rPr>
              <rFont val="Calibri"/>
              <sz val="10"/>
            </rPr>
            <t>-</t>
          </r>
        </is>
      </c>
    </row>
    <row r="5">
      <c r="A5" s="2" t="inlineStr">
        <is>
          <r>
            <rPr>
              <rFont val="Calibri"/>
              <b val="1"/>
              <color rgb="001F3A5F"/>
              <sz val="10"/>
            </rPr>
            <t xml:space="preserve">Prepared by:  </t>
          </r>
          <r>
            <rPr>
              <rFont val="Calibri"/>
              <sz val="10"/>
            </rPr>
            <t>-     Date: 31 Oct 2026</t>
          </r>
        </is>
      </c>
    </row>
    <row r="7" ht="30" customHeight="1">
      <c r="A7" s="3" t="inlineStr">
        <is>
          <t>Chainage (m)</t>
        </is>
      </c>
      <c r="B7" s="3" t="inlineStr">
        <is>
          <t>Offset (m)</t>
        </is>
      </c>
      <c r="C7" s="3" t="inlineStr">
        <is>
          <t>Level (m)</t>
        </is>
      </c>
    </row>
    <row r="8">
      <c r="A8" s="18" t="n">
        <v>0</v>
      </c>
      <c r="B8" s="18" t="n">
        <v>-15</v>
      </c>
      <c r="C8" s="18" t="n">
        <v>101.044</v>
      </c>
    </row>
    <row r="9">
      <c r="A9" s="18" t="n">
        <v>0</v>
      </c>
      <c r="B9" s="18" t="n">
        <v>-10</v>
      </c>
      <c r="C9" s="18" t="n">
        <v>100.718</v>
      </c>
    </row>
    <row r="10">
      <c r="A10" s="18" t="n">
        <v>0</v>
      </c>
      <c r="B10" s="18" t="n">
        <v>-5</v>
      </c>
      <c r="C10" s="18" t="n">
        <v>100.516</v>
      </c>
    </row>
    <row r="11">
      <c r="A11" s="18" t="n">
        <v>0</v>
      </c>
      <c r="B11" s="18" t="n">
        <v>0</v>
      </c>
      <c r="C11" s="18" t="n">
        <v>100.508</v>
      </c>
    </row>
    <row r="12">
      <c r="A12" s="18" t="n">
        <v>0</v>
      </c>
      <c r="B12" s="18" t="n">
        <v>5</v>
      </c>
      <c r="C12" s="18" t="n">
        <v>100.501</v>
      </c>
    </row>
    <row r="13">
      <c r="A13" s="18" t="n">
        <v>0</v>
      </c>
      <c r="B13" s="18" t="n">
        <v>10</v>
      </c>
      <c r="C13" s="18" t="n">
        <v>100.298</v>
      </c>
    </row>
    <row r="14">
      <c r="A14" s="18" t="n">
        <v>0</v>
      </c>
      <c r="B14" s="18" t="n">
        <v>15</v>
      </c>
      <c r="C14" s="18" t="n">
        <v>99.97199999999999</v>
      </c>
    </row>
    <row r="15">
      <c r="A15" s="18" t="n">
        <v>25</v>
      </c>
      <c r="B15" s="18" t="n">
        <v>-15</v>
      </c>
      <c r="C15" s="18" t="n">
        <v>101.794</v>
      </c>
    </row>
    <row r="16">
      <c r="A16" s="18" t="n">
        <v>25</v>
      </c>
      <c r="B16" s="18" t="n">
        <v>-10</v>
      </c>
      <c r="C16" s="18" t="n">
        <v>101.491</v>
      </c>
    </row>
    <row r="17">
      <c r="A17" s="18" t="n">
        <v>25</v>
      </c>
      <c r="B17" s="18" t="n">
        <v>-5</v>
      </c>
      <c r="C17" s="18" t="n">
        <v>101.375</v>
      </c>
    </row>
    <row r="18">
      <c r="A18" s="18" t="n">
        <v>25</v>
      </c>
      <c r="B18" s="18" t="n">
        <v>0</v>
      </c>
      <c r="C18" s="18" t="n">
        <v>101.399</v>
      </c>
    </row>
    <row r="19">
      <c r="A19" s="18" t="n">
        <v>25</v>
      </c>
      <c r="B19" s="18" t="n">
        <v>5</v>
      </c>
      <c r="C19" s="18" t="n">
        <v>101.325</v>
      </c>
    </row>
    <row r="20">
      <c r="A20" s="18" t="n">
        <v>25</v>
      </c>
      <c r="B20" s="18" t="n">
        <v>10</v>
      </c>
      <c r="C20" s="18" t="n">
        <v>101.048</v>
      </c>
    </row>
    <row r="21">
      <c r="A21" s="18" t="n">
        <v>25</v>
      </c>
      <c r="B21" s="18" t="n">
        <v>15</v>
      </c>
      <c r="C21" s="18" t="n">
        <v>100.743</v>
      </c>
    </row>
    <row r="22">
      <c r="A22" s="18" t="n">
        <v>50</v>
      </c>
      <c r="B22" s="18" t="n">
        <v>-15</v>
      </c>
      <c r="C22" s="18" t="n">
        <v>102.132</v>
      </c>
    </row>
    <row r="23">
      <c r="A23" s="18" t="n">
        <v>50</v>
      </c>
      <c r="B23" s="18" t="n">
        <v>-10</v>
      </c>
      <c r="C23" s="18" t="n">
        <v>101.89</v>
      </c>
    </row>
    <row r="24">
      <c r="A24" s="18" t="n">
        <v>50</v>
      </c>
      <c r="B24" s="18" t="n">
        <v>-5</v>
      </c>
      <c r="C24" s="18" t="n">
        <v>101.852</v>
      </c>
    </row>
    <row r="25">
      <c r="A25" s="18" t="n">
        <v>50</v>
      </c>
      <c r="B25" s="18" t="n">
        <v>0</v>
      </c>
      <c r="C25" s="18" t="n">
        <v>101.866</v>
      </c>
    </row>
    <row r="26">
      <c r="A26" s="18" t="n">
        <v>50</v>
      </c>
      <c r="B26" s="18" t="n">
        <v>5</v>
      </c>
      <c r="C26" s="18" t="n">
        <v>101.706</v>
      </c>
    </row>
    <row r="27">
      <c r="A27" s="18" t="n">
        <v>50</v>
      </c>
      <c r="B27" s="18" t="n">
        <v>10</v>
      </c>
      <c r="C27" s="18" t="n">
        <v>101.387</v>
      </c>
    </row>
    <row r="28">
      <c r="A28" s="18" t="n">
        <v>50</v>
      </c>
      <c r="B28" s="18" t="n">
        <v>15</v>
      </c>
      <c r="C28" s="18" t="n">
        <v>101.139</v>
      </c>
    </row>
    <row r="29">
      <c r="A29" s="18" t="n">
        <v>75</v>
      </c>
      <c r="B29" s="18" t="n">
        <v>-15</v>
      </c>
      <c r="C29" s="18" t="n">
        <v>102.062</v>
      </c>
    </row>
    <row r="30">
      <c r="A30" s="18" t="n">
        <v>75</v>
      </c>
      <c r="B30" s="18" t="n">
        <v>-10</v>
      </c>
      <c r="C30" s="18" t="n">
        <v>101.903</v>
      </c>
    </row>
    <row r="31">
      <c r="A31" s="18" t="n">
        <v>75</v>
      </c>
      <c r="B31" s="18" t="n">
        <v>-5</v>
      </c>
      <c r="C31" s="18" t="n">
        <v>101.916</v>
      </c>
    </row>
    <row r="32">
      <c r="A32" s="18" t="n">
        <v>75</v>
      </c>
      <c r="B32" s="18" t="n">
        <v>0</v>
      </c>
      <c r="C32" s="18" t="n">
        <v>101.879</v>
      </c>
    </row>
    <row r="33">
      <c r="A33" s="18" t="n">
        <v>75</v>
      </c>
      <c r="B33" s="18" t="n">
        <v>5</v>
      </c>
      <c r="C33" s="18" t="n">
        <v>101.636</v>
      </c>
    </row>
    <row r="34">
      <c r="A34" s="18" t="n">
        <v>75</v>
      </c>
      <c r="B34" s="18" t="n">
        <v>10</v>
      </c>
      <c r="C34" s="18" t="n">
        <v>101.315</v>
      </c>
    </row>
    <row r="35">
      <c r="A35" s="18" t="n">
        <v>75</v>
      </c>
      <c r="B35" s="18" t="n">
        <v>15</v>
      </c>
      <c r="C35" s="18" t="n">
        <v>101.15</v>
      </c>
    </row>
    <row r="36">
      <c r="A36" s="18" t="n">
        <v>100</v>
      </c>
      <c r="B36" s="18" t="n">
        <v>-15</v>
      </c>
      <c r="C36" s="18" t="n">
        <v>101.748</v>
      </c>
    </row>
    <row r="37">
      <c r="A37" s="18" t="n">
        <v>100</v>
      </c>
      <c r="B37" s="18" t="n">
        <v>-10</v>
      </c>
      <c r="C37" s="18" t="n">
        <v>101.674</v>
      </c>
    </row>
    <row r="38">
      <c r="A38" s="18" t="n">
        <v>100</v>
      </c>
      <c r="B38" s="18" t="n">
        <v>-5</v>
      </c>
      <c r="C38" s="18" t="n">
        <v>101.698</v>
      </c>
    </row>
    <row r="39">
      <c r="A39" s="18" t="n">
        <v>100</v>
      </c>
      <c r="B39" s="18" t="n">
        <v>0</v>
      </c>
      <c r="C39" s="18" t="n">
        <v>101.582</v>
      </c>
    </row>
    <row r="40">
      <c r="A40" s="18" t="n">
        <v>100</v>
      </c>
      <c r="B40" s="18" t="n">
        <v>5</v>
      </c>
      <c r="C40" s="18" t="n">
        <v>101.279</v>
      </c>
    </row>
    <row r="41">
      <c r="A41" s="18" t="n">
        <v>100</v>
      </c>
      <c r="B41" s="18" t="n">
        <v>10</v>
      </c>
      <c r="C41" s="18" t="n">
        <v>100.999</v>
      </c>
    </row>
    <row r="42">
      <c r="A42" s="18" t="n">
        <v>100</v>
      </c>
      <c r="B42" s="18" t="n">
        <v>15</v>
      </c>
      <c r="C42" s="18" t="n">
        <v>100.919</v>
      </c>
    </row>
    <row r="43">
      <c r="A43" s="18" t="n">
        <v>125</v>
      </c>
      <c r="B43" s="18" t="n">
        <v>-15</v>
      </c>
      <c r="C43" s="18" t="n">
        <v>101.438</v>
      </c>
    </row>
    <row r="44">
      <c r="A44" s="18" t="n">
        <v>125</v>
      </c>
      <c r="B44" s="18" t="n">
        <v>-10</v>
      </c>
      <c r="C44" s="18" t="n">
        <v>101.43</v>
      </c>
    </row>
    <row r="45">
      <c r="A45" s="18" t="n">
        <v>125</v>
      </c>
      <c r="B45" s="18" t="n">
        <v>-5</v>
      </c>
      <c r="C45" s="18" t="n">
        <v>101.422</v>
      </c>
    </row>
    <row r="46">
      <c r="A46" s="18" t="n">
        <v>125</v>
      </c>
      <c r="B46" s="18" t="n">
        <v>0</v>
      </c>
      <c r="C46" s="18" t="n">
        <v>101.22</v>
      </c>
    </row>
    <row r="47">
      <c r="A47" s="18" t="n">
        <v>125</v>
      </c>
      <c r="B47" s="18" t="n">
        <v>5</v>
      </c>
      <c r="C47" s="18" t="n">
        <v>100.894</v>
      </c>
    </row>
    <row r="48">
      <c r="A48" s="18" t="n">
        <v>125</v>
      </c>
      <c r="B48" s="18" t="n">
        <v>10</v>
      </c>
      <c r="C48" s="18" t="n">
        <v>100.686</v>
      </c>
    </row>
    <row r="49">
      <c r="A49" s="18" t="n">
        <v>125</v>
      </c>
      <c r="B49" s="18" t="n">
        <v>15</v>
      </c>
      <c r="C49" s="18" t="n">
        <v>100.675</v>
      </c>
    </row>
    <row r="50">
      <c r="A50" s="18" t="n">
        <v>150</v>
      </c>
      <c r="B50" s="18" t="n">
        <v>-15</v>
      </c>
      <c r="C50" s="18" t="n">
        <v>101.349</v>
      </c>
    </row>
    <row r="51">
      <c r="A51" s="18" t="n">
        <v>150</v>
      </c>
      <c r="B51" s="18" t="n">
        <v>-10</v>
      </c>
      <c r="C51" s="18" t="n">
        <v>101.373</v>
      </c>
    </row>
    <row r="52">
      <c r="A52" s="18" t="n">
        <v>150</v>
      </c>
      <c r="B52" s="18" t="n">
        <v>-5</v>
      </c>
      <c r="C52" s="18" t="n">
        <v>101.299</v>
      </c>
    </row>
    <row r="53">
      <c r="A53" s="18" t="n">
        <v>150</v>
      </c>
      <c r="B53" s="18" t="n">
        <v>0</v>
      </c>
      <c r="C53" s="18" t="n">
        <v>101.023</v>
      </c>
    </row>
    <row r="54">
      <c r="A54" s="18" t="n">
        <v>150</v>
      </c>
      <c r="B54" s="18" t="n">
        <v>5</v>
      </c>
      <c r="C54" s="18" t="n">
        <v>100.717</v>
      </c>
    </row>
    <row r="55">
      <c r="A55" s="18" t="n">
        <v>150</v>
      </c>
      <c r="B55" s="18" t="n">
        <v>10</v>
      </c>
      <c r="C55" s="18" t="n">
        <v>100.596</v>
      </c>
    </row>
    <row r="56">
      <c r="A56" s="18" t="n">
        <v>150</v>
      </c>
      <c r="B56" s="18" t="n">
        <v>15</v>
      </c>
      <c r="C56" s="18" t="n">
        <v>100.619</v>
      </c>
    </row>
    <row r="57">
      <c r="A57" s="18" t="n">
        <v>175</v>
      </c>
      <c r="B57" s="18" t="n">
        <v>-15</v>
      </c>
      <c r="C57" s="18" t="n">
        <v>101.57</v>
      </c>
    </row>
    <row r="58">
      <c r="A58" s="18" t="n">
        <v>175</v>
      </c>
      <c r="B58" s="18" t="n">
        <v>-10</v>
      </c>
      <c r="C58" s="18" t="n">
        <v>101.584</v>
      </c>
    </row>
    <row r="59">
      <c r="A59" s="18" t="n">
        <v>175</v>
      </c>
      <c r="B59" s="18" t="n">
        <v>-5</v>
      </c>
      <c r="C59" s="18" t="n">
        <v>101.424</v>
      </c>
    </row>
    <row r="60">
      <c r="A60" s="18" t="n">
        <v>175</v>
      </c>
      <c r="B60" s="18" t="n">
        <v>0</v>
      </c>
      <c r="C60" s="18" t="n">
        <v>101.105</v>
      </c>
    </row>
    <row r="61">
      <c r="A61" s="18" t="n">
        <v>175</v>
      </c>
      <c r="B61" s="18" t="n">
        <v>5</v>
      </c>
      <c r="C61" s="18" t="n">
        <v>100.858</v>
      </c>
    </row>
    <row r="62">
      <c r="A62" s="18" t="n">
        <v>175</v>
      </c>
      <c r="B62" s="18" t="n">
        <v>10</v>
      </c>
      <c r="C62" s="18" t="n">
        <v>100.816</v>
      </c>
    </row>
    <row r="63">
      <c r="A63" s="18" t="n">
        <v>175</v>
      </c>
      <c r="B63" s="18" t="n">
        <v>15</v>
      </c>
      <c r="C63" s="18" t="n">
        <v>100.831</v>
      </c>
    </row>
    <row r="64">
      <c r="A64" s="18" t="n">
        <v>200</v>
      </c>
      <c r="B64" s="18" t="n">
        <v>-15</v>
      </c>
      <c r="C64" s="18" t="n">
        <v>102.017</v>
      </c>
    </row>
    <row r="65">
      <c r="A65" s="18" t="n">
        <v>200</v>
      </c>
      <c r="B65" s="18" t="n">
        <v>-10</v>
      </c>
      <c r="C65" s="18" t="n">
        <v>101.98</v>
      </c>
    </row>
    <row r="66">
      <c r="A66" s="18" t="n">
        <v>200</v>
      </c>
      <c r="B66" s="18" t="n">
        <v>-5</v>
      </c>
      <c r="C66" s="18" t="n">
        <v>101.737</v>
      </c>
    </row>
    <row r="67">
      <c r="A67" s="18" t="n">
        <v>200</v>
      </c>
      <c r="B67" s="18" t="n">
        <v>0</v>
      </c>
      <c r="C67" s="18" t="n">
        <v>101.417</v>
      </c>
    </row>
    <row r="68">
      <c r="A68" s="18" t="n">
        <v>200</v>
      </c>
      <c r="B68" s="18" t="n">
        <v>5</v>
      </c>
      <c r="C68" s="18" t="n">
        <v>101.251</v>
      </c>
    </row>
    <row r="69">
      <c r="A69" s="18" t="n">
        <v>200</v>
      </c>
      <c r="B69" s="18" t="n">
        <v>10</v>
      </c>
      <c r="C69" s="18" t="n">
        <v>101.262</v>
      </c>
    </row>
    <row r="70">
      <c r="A70" s="18" t="n">
        <v>200</v>
      </c>
      <c r="B70" s="18" t="n">
        <v>15</v>
      </c>
      <c r="C70" s="18" t="n">
        <v>101.229</v>
      </c>
    </row>
    <row r="71">
      <c r="A71" s="18" t="n">
        <v>225</v>
      </c>
      <c r="B71" s="18" t="n">
        <v>-15</v>
      </c>
      <c r="C71" s="18" t="n">
        <v>102.468</v>
      </c>
    </row>
    <row r="72">
      <c r="A72" s="18" t="n">
        <v>225</v>
      </c>
      <c r="B72" s="18" t="n">
        <v>-10</v>
      </c>
      <c r="C72" s="18" t="n">
        <v>102.353</v>
      </c>
    </row>
    <row r="73">
      <c r="A73" s="18" t="n">
        <v>225</v>
      </c>
      <c r="B73" s="18" t="n">
        <v>-5</v>
      </c>
      <c r="C73" s="18" t="n">
        <v>102.05</v>
      </c>
    </row>
    <row r="74">
      <c r="A74" s="18" t="n">
        <v>225</v>
      </c>
      <c r="B74" s="18" t="n">
        <v>0</v>
      </c>
      <c r="C74" s="18" t="n">
        <v>101.77</v>
      </c>
    </row>
    <row r="75">
      <c r="A75" s="18" t="n">
        <v>225</v>
      </c>
      <c r="B75" s="18" t="n">
        <v>5</v>
      </c>
      <c r="C75" s="18" t="n">
        <v>101.69</v>
      </c>
    </row>
    <row r="76">
      <c r="A76" s="18" t="n">
        <v>225</v>
      </c>
      <c r="B76" s="18" t="n">
        <v>10</v>
      </c>
      <c r="C76" s="18" t="n">
        <v>101.715</v>
      </c>
    </row>
    <row r="77">
      <c r="A77" s="18" t="n">
        <v>225</v>
      </c>
      <c r="B77" s="18" t="n">
        <v>15</v>
      </c>
      <c r="C77" s="18" t="n">
        <v>101.605</v>
      </c>
    </row>
    <row r="78">
      <c r="A78" s="18" t="n">
        <v>250</v>
      </c>
      <c r="B78" s="18" t="n">
        <v>-15</v>
      </c>
      <c r="C78" s="18" t="n">
        <v>102.664</v>
      </c>
    </row>
    <row r="79">
      <c r="A79" s="18" t="n">
        <v>250</v>
      </c>
      <c r="B79" s="18" t="n">
        <v>-10</v>
      </c>
      <c r="C79" s="18" t="n">
        <v>102.462</v>
      </c>
    </row>
    <row r="80">
      <c r="A80" s="18" t="n">
        <v>250</v>
      </c>
      <c r="B80" s="18" t="n">
        <v>-5</v>
      </c>
      <c r="C80" s="18" t="n">
        <v>102.136</v>
      </c>
    </row>
    <row r="81">
      <c r="A81" s="18" t="n">
        <v>250</v>
      </c>
      <c r="B81" s="18" t="n">
        <v>0</v>
      </c>
      <c r="C81" s="18" t="n">
        <v>101.928</v>
      </c>
    </row>
    <row r="82">
      <c r="A82" s="18" t="n">
        <v>250</v>
      </c>
      <c r="B82" s="18" t="n">
        <v>5</v>
      </c>
      <c r="C82" s="18" t="n">
        <v>101.917</v>
      </c>
    </row>
    <row r="83">
      <c r="A83" s="18" t="n">
        <v>250</v>
      </c>
      <c r="B83" s="18" t="n">
        <v>10</v>
      </c>
      <c r="C83" s="18" t="n">
        <v>101.913</v>
      </c>
    </row>
    <row r="84">
      <c r="A84" s="18" t="n">
        <v>250</v>
      </c>
      <c r="B84" s="18" t="n">
        <v>15</v>
      </c>
      <c r="C84" s="18" t="n">
        <v>101.716</v>
      </c>
    </row>
    <row r="85">
      <c r="A85" s="18" t="n">
        <v>275</v>
      </c>
      <c r="B85" s="18" t="n">
        <v>-15</v>
      </c>
      <c r="C85" s="18" t="n">
        <v>102.424</v>
      </c>
    </row>
    <row r="86">
      <c r="A86" s="18" t="n">
        <v>275</v>
      </c>
      <c r="B86" s="18" t="n">
        <v>-10</v>
      </c>
      <c r="C86" s="18" t="n">
        <v>102.148</v>
      </c>
    </row>
    <row r="87">
      <c r="A87" s="18" t="n">
        <v>275</v>
      </c>
      <c r="B87" s="18" t="n">
        <v>-5</v>
      </c>
      <c r="C87" s="18" t="n">
        <v>101.842</v>
      </c>
    </row>
    <row r="88">
      <c r="A88" s="18" t="n">
        <v>275</v>
      </c>
      <c r="B88" s="18" t="n">
        <v>0</v>
      </c>
      <c r="C88" s="18" t="n">
        <v>101.721</v>
      </c>
    </row>
    <row r="89">
      <c r="A89" s="18" t="n">
        <v>275</v>
      </c>
      <c r="B89" s="18" t="n">
        <v>5</v>
      </c>
      <c r="C89" s="18" t="n">
        <v>101.744</v>
      </c>
    </row>
    <row r="90">
      <c r="A90" s="18" t="n">
        <v>275</v>
      </c>
      <c r="B90" s="18" t="n">
        <v>10</v>
      </c>
      <c r="C90" s="18" t="n">
        <v>101.675</v>
      </c>
    </row>
    <row r="91">
      <c r="A91" s="18" t="n">
        <v>275</v>
      </c>
      <c r="B91" s="18" t="n">
        <v>15</v>
      </c>
      <c r="C91" s="18" t="n">
        <v>101.403</v>
      </c>
    </row>
    <row r="92">
      <c r="A92" s="18" t="n">
        <v>300</v>
      </c>
      <c r="B92" s="18" t="n">
        <v>-15</v>
      </c>
      <c r="C92" s="18" t="n">
        <v>101.732</v>
      </c>
    </row>
    <row r="93">
      <c r="A93" s="18" t="n">
        <v>300</v>
      </c>
      <c r="B93" s="18" t="n">
        <v>-10</v>
      </c>
      <c r="C93" s="18" t="n">
        <v>101.412</v>
      </c>
    </row>
    <row r="94">
      <c r="A94" s="18" t="n">
        <v>300</v>
      </c>
      <c r="B94" s="18" t="n">
        <v>-5</v>
      </c>
      <c r="C94" s="18" t="n">
        <v>101.165</v>
      </c>
    </row>
    <row r="95">
      <c r="A95" s="18" t="n">
        <v>300</v>
      </c>
      <c r="B95" s="18" t="n">
        <v>0</v>
      </c>
      <c r="C95" s="18" t="n">
        <v>101.123</v>
      </c>
    </row>
    <row r="96">
      <c r="A96" s="18" t="n">
        <v>300</v>
      </c>
      <c r="B96" s="18" t="n">
        <v>5</v>
      </c>
      <c r="C96" s="18" t="n">
        <v>101.139</v>
      </c>
    </row>
    <row r="97">
      <c r="A97" s="18" t="n">
        <v>300</v>
      </c>
      <c r="B97" s="18" t="n">
        <v>10</v>
      </c>
      <c r="C97" s="18" t="n">
        <v>100.985</v>
      </c>
    </row>
    <row r="98">
      <c r="A98" s="18" t="n">
        <v>300</v>
      </c>
      <c r="B98" s="18" t="n">
        <v>15</v>
      </c>
      <c r="C98" s="18" t="n">
        <v>100.667</v>
      </c>
    </row>
    <row r="99">
      <c r="A99" s="18" t="n">
        <v>325</v>
      </c>
      <c r="B99" s="18" t="n">
        <v>-15</v>
      </c>
      <c r="C99" s="18" t="n">
        <v>100.753</v>
      </c>
    </row>
    <row r="100">
      <c r="A100" s="18" t="n">
        <v>325</v>
      </c>
      <c r="B100" s="18" t="n">
        <v>-10</v>
      </c>
      <c r="C100" s="18" t="n">
        <v>100.432</v>
      </c>
    </row>
    <row r="101">
      <c r="A101" s="18" t="n">
        <v>325</v>
      </c>
      <c r="B101" s="18" t="n">
        <v>-5</v>
      </c>
      <c r="C101" s="18" t="n">
        <v>100.267</v>
      </c>
    </row>
    <row r="102">
      <c r="A102" s="18" t="n">
        <v>325</v>
      </c>
      <c r="B102" s="18" t="n">
        <v>0</v>
      </c>
      <c r="C102" s="18" t="n">
        <v>100.278</v>
      </c>
    </row>
    <row r="103">
      <c r="A103" s="18" t="n">
        <v>325</v>
      </c>
      <c r="B103" s="18" t="n">
        <v>5</v>
      </c>
      <c r="C103" s="18" t="n">
        <v>100.245</v>
      </c>
    </row>
    <row r="104">
      <c r="A104" s="18" t="n">
        <v>325</v>
      </c>
      <c r="B104" s="18" t="n">
        <v>10</v>
      </c>
      <c r="C104" s="18" t="n">
        <v>100.007</v>
      </c>
    </row>
    <row r="105">
      <c r="A105" s="18" t="n">
        <v>325</v>
      </c>
      <c r="B105" s="18" t="n">
        <v>15</v>
      </c>
      <c r="C105" s="18" t="n">
        <v>99.685</v>
      </c>
    </row>
    <row r="106">
      <c r="A106" s="18" t="n">
        <v>350</v>
      </c>
      <c r="B106" s="18" t="n">
        <v>-15</v>
      </c>
      <c r="C106" s="18" t="n">
        <v>99.774</v>
      </c>
    </row>
    <row r="107">
      <c r="A107" s="18" t="n">
        <v>350</v>
      </c>
      <c r="B107" s="18" t="n">
        <v>-10</v>
      </c>
      <c r="C107" s="18" t="n">
        <v>99.494</v>
      </c>
    </row>
    <row r="108">
      <c r="A108" s="18" t="n">
        <v>350</v>
      </c>
      <c r="B108" s="18" t="n">
        <v>-5</v>
      </c>
      <c r="C108" s="18" t="n">
        <v>99.414</v>
      </c>
    </row>
    <row r="109">
      <c r="A109" s="18" t="n">
        <v>350</v>
      </c>
      <c r="B109" s="18" t="n">
        <v>0</v>
      </c>
      <c r="C109" s="18" t="n">
        <v>99.43899999999999</v>
      </c>
    </row>
    <row r="110">
      <c r="A110" s="18" t="n">
        <v>350</v>
      </c>
      <c r="B110" s="18" t="n">
        <v>5</v>
      </c>
      <c r="C110" s="18" t="n">
        <v>99.32899999999999</v>
      </c>
    </row>
    <row r="111">
      <c r="A111" s="18" t="n">
        <v>350</v>
      </c>
      <c r="B111" s="18" t="n">
        <v>10</v>
      </c>
      <c r="C111" s="18" t="n">
        <v>99.029</v>
      </c>
    </row>
    <row r="112">
      <c r="A112" s="18" t="n">
        <v>350</v>
      </c>
      <c r="B112" s="18" t="n">
        <v>15</v>
      </c>
      <c r="C112" s="18" t="n">
        <v>98.745</v>
      </c>
    </row>
    <row r="113">
      <c r="A113" s="18" t="n">
        <v>375</v>
      </c>
      <c r="B113" s="18" t="n">
        <v>-15</v>
      </c>
      <c r="C113" s="18" t="n">
        <v>99.09</v>
      </c>
    </row>
    <row r="114">
      <c r="A114" s="18" t="n">
        <v>375</v>
      </c>
      <c r="B114" s="18" t="n">
        <v>-10</v>
      </c>
      <c r="C114" s="18" t="n">
        <v>98.88200000000001</v>
      </c>
    </row>
    <row r="115">
      <c r="A115" s="18" t="n">
        <v>375</v>
      </c>
      <c r="B115" s="18" t="n">
        <v>-5</v>
      </c>
      <c r="C115" s="18" t="n">
        <v>98.871</v>
      </c>
    </row>
    <row r="116">
      <c r="A116" s="18" t="n">
        <v>375</v>
      </c>
      <c r="B116" s="18" t="n">
        <v>0</v>
      </c>
      <c r="C116" s="18" t="n">
        <v>98.867</v>
      </c>
    </row>
    <row r="117">
      <c r="A117" s="18" t="n">
        <v>375</v>
      </c>
      <c r="B117" s="18" t="n">
        <v>5</v>
      </c>
      <c r="C117" s="18" t="n">
        <v>98.67</v>
      </c>
    </row>
    <row r="118">
      <c r="A118" s="18" t="n">
        <v>375</v>
      </c>
      <c r="B118" s="18" t="n">
        <v>10</v>
      </c>
      <c r="C118" s="18" t="n">
        <v>98.345</v>
      </c>
    </row>
    <row r="119">
      <c r="A119" s="18" t="n">
        <v>375</v>
      </c>
      <c r="B119" s="18" t="n">
        <v>15</v>
      </c>
      <c r="C119" s="18" t="n">
        <v>98.131</v>
      </c>
    </row>
    <row r="120">
      <c r="A120" s="18" t="n">
        <v>400</v>
      </c>
      <c r="B120" s="18" t="n">
        <v>-15</v>
      </c>
      <c r="C120" s="18" t="n">
        <v>98.89</v>
      </c>
    </row>
    <row r="121">
      <c r="A121" s="18" t="n">
        <v>400</v>
      </c>
      <c r="B121" s="18" t="n">
        <v>-10</v>
      </c>
      <c r="C121" s="18" t="n">
        <v>98.768</v>
      </c>
    </row>
    <row r="122">
      <c r="A122" s="18" t="n">
        <v>400</v>
      </c>
      <c r="B122" s="18" t="n">
        <v>-5</v>
      </c>
      <c r="C122" s="18" t="n">
        <v>98.791</v>
      </c>
    </row>
    <row r="123">
      <c r="A123" s="18" t="n">
        <v>400</v>
      </c>
      <c r="B123" s="18" t="n">
        <v>0</v>
      </c>
      <c r="C123" s="18" t="n">
        <v>98.72199999999999</v>
      </c>
    </row>
    <row r="124">
      <c r="A124" s="18" t="n">
        <v>400</v>
      </c>
      <c r="B124" s="18" t="n">
        <v>5</v>
      </c>
      <c r="C124" s="18" t="n">
        <v>98.45</v>
      </c>
    </row>
    <row r="125">
      <c r="A125" s="18" t="n">
        <v>400</v>
      </c>
      <c r="B125" s="18" t="n">
        <v>10</v>
      </c>
      <c r="C125" s="18" t="n">
        <v>98.142</v>
      </c>
    </row>
    <row r="126">
      <c r="A126" s="18" t="n">
        <v>400</v>
      </c>
      <c r="B126" s="18" t="n">
        <v>15</v>
      </c>
      <c r="C126" s="18" t="n">
        <v>98.014</v>
      </c>
    </row>
    <row r="127">
      <c r="A127" s="18" t="n">
        <v>425</v>
      </c>
      <c r="B127" s="18" t="n">
        <v>-15</v>
      </c>
      <c r="C127" s="18" t="n">
        <v>99.18000000000001</v>
      </c>
    </row>
    <row r="128">
      <c r="A128" s="18" t="n">
        <v>425</v>
      </c>
      <c r="B128" s="18" t="n">
        <v>-10</v>
      </c>
      <c r="C128" s="18" t="n">
        <v>99.13800000000001</v>
      </c>
    </row>
    <row r="129">
      <c r="A129" s="18" t="n">
        <v>425</v>
      </c>
      <c r="B129" s="18" t="n">
        <v>-5</v>
      </c>
      <c r="C129" s="18" t="n">
        <v>99.15300000000001</v>
      </c>
    </row>
    <row r="130">
      <c r="A130" s="18" t="n">
        <v>425</v>
      </c>
      <c r="B130" s="18" t="n">
        <v>0</v>
      </c>
      <c r="C130" s="18" t="n">
        <v>99</v>
      </c>
    </row>
    <row r="131">
      <c r="A131" s="18" t="n">
        <v>425</v>
      </c>
      <c r="B131" s="18" t="n">
        <v>5</v>
      </c>
      <c r="C131" s="18" t="n">
        <v>98.682</v>
      </c>
    </row>
    <row r="132">
      <c r="A132" s="18" t="n">
        <v>425</v>
      </c>
      <c r="B132" s="18" t="n">
        <v>10</v>
      </c>
      <c r="C132" s="18" t="n">
        <v>98.43000000000001</v>
      </c>
    </row>
    <row r="133">
      <c r="A133" s="18" t="n">
        <v>425</v>
      </c>
      <c r="B133" s="18" t="n">
        <v>15</v>
      </c>
      <c r="C133" s="18" t="n">
        <v>98.383</v>
      </c>
    </row>
    <row r="134">
      <c r="A134" s="18" t="n">
        <v>450</v>
      </c>
      <c r="B134" s="18" t="n">
        <v>-15</v>
      </c>
      <c r="C134" s="18" t="n">
        <v>99.797</v>
      </c>
    </row>
    <row r="135">
      <c r="A135" s="18" t="n">
        <v>450</v>
      </c>
      <c r="B135" s="18" t="n">
        <v>-10</v>
      </c>
      <c r="C135" s="18" t="n">
        <v>99.80800000000001</v>
      </c>
    </row>
    <row r="136">
      <c r="A136" s="18" t="n">
        <v>450</v>
      </c>
      <c r="B136" s="18" t="n">
        <v>-5</v>
      </c>
      <c r="C136" s="18" t="n">
        <v>99.77500000000001</v>
      </c>
    </row>
    <row r="137">
      <c r="A137" s="18" t="n">
        <v>450</v>
      </c>
      <c r="B137" s="18" t="n">
        <v>0</v>
      </c>
      <c r="C137" s="18" t="n">
        <v>99.53700000000001</v>
      </c>
    </row>
    <row r="138">
      <c r="A138" s="18" t="n">
        <v>450</v>
      </c>
      <c r="B138" s="18" t="n">
        <v>5</v>
      </c>
      <c r="C138" s="18" t="n">
        <v>99.215</v>
      </c>
    </row>
    <row r="139">
      <c r="A139" s="18" t="n">
        <v>450</v>
      </c>
      <c r="B139" s="18" t="n">
        <v>10</v>
      </c>
      <c r="C139" s="18" t="n">
        <v>99.044</v>
      </c>
    </row>
    <row r="140">
      <c r="A140" s="18" t="n">
        <v>450</v>
      </c>
      <c r="B140" s="18" t="n">
        <v>15</v>
      </c>
      <c r="C140" s="18" t="n">
        <v>99.053</v>
      </c>
    </row>
    <row r="141">
      <c r="A141" s="18" t="n">
        <v>475</v>
      </c>
      <c r="B141" s="18" t="n">
        <v>-15</v>
      </c>
      <c r="C141" s="18" t="n">
        <v>100.478</v>
      </c>
    </row>
    <row r="142">
      <c r="A142" s="18" t="n">
        <v>475</v>
      </c>
      <c r="B142" s="18" t="n">
        <v>-10</v>
      </c>
      <c r="C142" s="18" t="n">
        <v>100.503</v>
      </c>
    </row>
    <row r="143">
      <c r="A143" s="18" t="n">
        <v>475</v>
      </c>
      <c r="B143" s="18" t="n">
        <v>-5</v>
      </c>
      <c r="C143" s="18" t="n">
        <v>100.393</v>
      </c>
    </row>
    <row r="144">
      <c r="A144" s="18" t="n">
        <v>475</v>
      </c>
      <c r="B144" s="18" t="n">
        <v>0</v>
      </c>
      <c r="C144" s="18" t="n">
        <v>100.093</v>
      </c>
    </row>
    <row r="145">
      <c r="A145" s="18" t="n">
        <v>475</v>
      </c>
      <c r="B145" s="18" t="n">
        <v>5</v>
      </c>
      <c r="C145" s="18" t="n">
        <v>99.809</v>
      </c>
    </row>
    <row r="146">
      <c r="A146" s="18" t="n">
        <v>475</v>
      </c>
      <c r="B146" s="18" t="n">
        <v>10</v>
      </c>
      <c r="C146" s="18" t="n">
        <v>99.724</v>
      </c>
    </row>
    <row r="147">
      <c r="A147" s="18" t="n">
        <v>475</v>
      </c>
      <c r="B147" s="18" t="n">
        <v>15</v>
      </c>
      <c r="C147" s="18" t="n">
        <v>99.749</v>
      </c>
    </row>
    <row r="148">
      <c r="A148" s="18" t="n">
        <v>500</v>
      </c>
      <c r="B148" s="18" t="n">
        <v>-15</v>
      </c>
      <c r="C148" s="18" t="n">
        <v>100.981</v>
      </c>
    </row>
    <row r="149">
      <c r="A149" s="18" t="n">
        <v>500</v>
      </c>
      <c r="B149" s="18" t="n">
        <v>-10</v>
      </c>
      <c r="C149" s="18" t="n">
        <v>100.977</v>
      </c>
    </row>
    <row r="150">
      <c r="A150" s="18" t="n">
        <v>500</v>
      </c>
      <c r="B150" s="18" t="n">
        <v>-5</v>
      </c>
      <c r="C150" s="18" t="n">
        <v>100.78</v>
      </c>
    </row>
    <row r="151">
      <c r="A151" s="18" t="n">
        <v>500</v>
      </c>
      <c r="B151" s="18" t="n">
        <v>0</v>
      </c>
      <c r="C151" s="18" t="n">
        <v>100.455</v>
      </c>
    </row>
    <row r="152">
      <c r="A152" s="18" t="n">
        <v>500</v>
      </c>
      <c r="B152" s="18" t="n">
        <v>5</v>
      </c>
      <c r="C152" s="18" t="n">
        <v>100.241</v>
      </c>
    </row>
    <row r="153">
      <c r="A153" s="18" t="n">
        <v>500</v>
      </c>
      <c r="B153" s="18" t="n">
        <v>10</v>
      </c>
      <c r="C153" s="18" t="n">
        <v>100.226</v>
      </c>
    </row>
    <row r="154">
      <c r="A154" s="18" t="n">
        <v>500</v>
      </c>
      <c r="B154" s="18" t="n">
        <v>15</v>
      </c>
      <c r="C154" s="18" t="n">
        <v>100.225</v>
      </c>
    </row>
  </sheetData>
  <mergeCells count="5">
    <mergeCell ref="A1:C1"/>
    <mergeCell ref="A5:C5"/>
    <mergeCell ref="A3:C3"/>
    <mergeCell ref="A4:C4"/>
    <mergeCell ref="A2:C2"/>
  </mergeCells>
  <printOptions horizontalCentered="1"/>
  <pageMargins left="0.45" right="0.45" top="0.6" bottom="0.6" header="0.5" footer="0.5"/>
  <pageSetup orientation="portrait" paperSize="9" fitToHeight="0" fitToWidth="1"/>
  <headerFooter>
    <oddHeader/>
    <oddFooter>&amp;L&amp;8&amp;A&amp;R&amp;8Page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Sample 1 - road estimate</dc:title>
  <dcterms:created xsi:type="dcterms:W3CDTF">2026-10-31T01:53:25Z</dcterms:created>
  <dcterms:modified xsi:type="dcterms:W3CDTF">2026-10-31T01:53:25Z</dcterms:modified>
</cp:coreProperties>
</file>